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records.oa.caiso.com/sites/MID/ID/RTN/Records/TPP/TPP_2021-2022/Policy/03_Tx_Input/"/>
    </mc:Choice>
  </mc:AlternateContent>
  <bookViews>
    <workbookView xWindow="0" yWindow="0" windowWidth="28800" windowHeight="11820"/>
  </bookViews>
  <sheets>
    <sheet name="TxCapabilityEstimates" sheetId="2" r:id="rId1"/>
  </sheets>
  <definedNames>
    <definedName name="_xlnm._FilterDatabase" localSheetId="0" hidden="1">TxCapabilityEstimates!$A$3:$L$60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I7" i="2"/>
  <c r="D44" i="2" l="1"/>
  <c r="H14" i="2" l="1"/>
  <c r="E21" i="2"/>
  <c r="D14" i="2" l="1"/>
  <c r="D13" i="2"/>
  <c r="D12" i="2"/>
</calcChain>
</file>

<file path=xl/sharedStrings.xml><?xml version="1.0" encoding="utf-8"?>
<sst xmlns="http://schemas.openxmlformats.org/spreadsheetml/2006/main" count="420" uniqueCount="193">
  <si>
    <t>Tehachapi</t>
  </si>
  <si>
    <t>ADNU &amp; Cost Estimate ($million)</t>
  </si>
  <si>
    <t>Wind</t>
  </si>
  <si>
    <t>Solar</t>
  </si>
  <si>
    <t>Transmission Constraint</t>
  </si>
  <si>
    <t>Southern_Nevada</t>
  </si>
  <si>
    <t>Imperial</t>
  </si>
  <si>
    <t>Inyokern_North_Kramer</t>
  </si>
  <si>
    <t>Non-CREZ – Big Creek</t>
  </si>
  <si>
    <t>Non-CREZ – Ventura</t>
  </si>
  <si>
    <t>Los Banos 500/230kV TB</t>
  </si>
  <si>
    <t>Morro Bay-Templeton 230kV Line</t>
  </si>
  <si>
    <t>Affected Zones</t>
  </si>
  <si>
    <t>San Diego Internal Constraint</t>
  </si>
  <si>
    <t>Inyokern_North_Kramer
Victor</t>
  </si>
  <si>
    <t>None</t>
  </si>
  <si>
    <t>Los Banos and Central Valley</t>
  </si>
  <si>
    <t xml:space="preserve">Within Westlands </t>
  </si>
  <si>
    <t>96 </t>
  </si>
  <si>
    <t>Westlands and Carizzo</t>
  </si>
  <si>
    <t>Melones area within Sacramento River</t>
  </si>
  <si>
    <t>Rio Oso area within Sacramento River</t>
  </si>
  <si>
    <t>Davis Area within Sacramento River</t>
  </si>
  <si>
    <t>Kasson Area within Sacramento River</t>
  </si>
  <si>
    <t>Westlands Kern and Carizzo</t>
  </si>
  <si>
    <t>Humboldt-Trinity 115 kV Line</t>
  </si>
  <si>
    <t>Southern_Nevada, 'Eldorado/Mountain Pass (230kV)</t>
  </si>
  <si>
    <t>Riverside_Palm_Springs: Colorado River Substation 230 kV</t>
  </si>
  <si>
    <t>Non-CREZ within San Diego</t>
  </si>
  <si>
    <t>Non-CREZ – SCE Metro</t>
  </si>
  <si>
    <t>N/A</t>
  </si>
  <si>
    <t>SCE Metro Area</t>
  </si>
  <si>
    <t>On-peak</t>
  </si>
  <si>
    <t>Condition under which Constraint is Binding</t>
  </si>
  <si>
    <t>WInd</t>
  </si>
  <si>
    <t xml:space="preserve">Mohave/Eldorado 500 kV </t>
  </si>
  <si>
    <t>Unconstrained zone</t>
  </si>
  <si>
    <t>SCE/GLW East of Pisgah (EOP) Study Area Constraints</t>
  </si>
  <si>
    <t>SCE Eastern Study Area Constraints</t>
  </si>
  <si>
    <t>SCE North of Lugo (NOL) Study Area Constraints</t>
  </si>
  <si>
    <t>SCE Northern Study Area Constraints</t>
  </si>
  <si>
    <t>SCE Metro Study Area Constraints</t>
  </si>
  <si>
    <t>SDG&amp;E Study Area Constraints</t>
  </si>
  <si>
    <t>Westlands, Carrizo and Kern</t>
  </si>
  <si>
    <t>Warnerville-Wilson 230kV</t>
  </si>
  <si>
    <t>Moss Landing-Los Banos 230kV</t>
  </si>
  <si>
    <t>Carrizo</t>
  </si>
  <si>
    <t>Westlands</t>
  </si>
  <si>
    <t>Off-Peak</t>
  </si>
  <si>
    <t>Westlands/Los Banos</t>
  </si>
  <si>
    <t>Moss Landing 500kV</t>
  </si>
  <si>
    <t>On-peak, Off-peak</t>
  </si>
  <si>
    <t>Wilson-Storey-Borden #1 and #2 230kV lines (50months)</t>
  </si>
  <si>
    <t>Reconductor Tesla-Westley 230 kV Line (50months)</t>
  </si>
  <si>
    <t>Melones-Tulloch 230 kV (64 months)</t>
  </si>
  <si>
    <t>Vierra-Tracy-Kasson 230 kV (62 months)</t>
  </si>
  <si>
    <t>Rio Oso (74 months)</t>
  </si>
  <si>
    <t>Manining ADNU (72 months)</t>
  </si>
  <si>
    <t>Gates - Arco - Midway 230 kV-Redraw boundary (98 months)</t>
  </si>
  <si>
    <t>Bay Area (CC) (86 months)</t>
  </si>
  <si>
    <t>Morro Bay 230 kV (98 months)</t>
  </si>
  <si>
    <t>Delevan 500kV (144 months)</t>
  </si>
  <si>
    <t>Humboldt (98 months)</t>
  </si>
  <si>
    <t>Lamont-Stockdale 115kV ( 74 months)</t>
  </si>
  <si>
    <t>Warnerville-Wilson 230kV (86 months)</t>
  </si>
  <si>
    <t>Las Aguillas sw sta-Panoche #1 and #2 230kV (78 months)</t>
  </si>
  <si>
    <t>Moss Landing-Los Banos 230kV (98 months)</t>
  </si>
  <si>
    <t>Q653-Davis (60 months)</t>
  </si>
  <si>
    <t>AOPNU &amp; Cost Estimate ($million)</t>
  </si>
  <si>
    <t>Pahrump - Sloan Canyon 230kV line rebuild and Innovation - Desert View 230kV line rebuild + other upgrades (60 months)</t>
  </si>
  <si>
    <t>Pahrump - Sloan Canyon 2nd 230kV line and Innovation - Northwest 2nd 230kV line + other upgrades (60 months)</t>
  </si>
  <si>
    <t>New Imperial Valley - Serrano 500 kV line (120 months)</t>
  </si>
  <si>
    <t>New Encina - San Luis Rey 230 kV line (120 months)</t>
  </si>
  <si>
    <t>New San Luis Rey-San Onofre 230 kV line (120 months)</t>
  </si>
  <si>
    <t>ADNU (Time to Construct)</t>
  </si>
  <si>
    <t>Silvergate - Bay Blvd 230kV 3-ohm Series Reactor (72 months)</t>
  </si>
  <si>
    <t>Cost (Escalated to COD)</t>
  </si>
  <si>
    <t>AOPNU  (Time to Construct)</t>
  </si>
  <si>
    <t>GLW-VEA Area Constraint</t>
  </si>
  <si>
    <t>-</t>
  </si>
  <si>
    <t xml:space="preserve">Wind/Solar Area Designation </t>
  </si>
  <si>
    <t>Devers - Mira Loma - Mesa 500kV line (105 months)</t>
  </si>
  <si>
    <t>New Eldorado 500/230 transformer (42 months)</t>
  </si>
  <si>
    <t>New Devers - Red Bluff 500kV No. 3 line (105 months)</t>
  </si>
  <si>
    <t>New Colorado River 500/230kV No. 3 transformer (42 months)</t>
  </si>
  <si>
    <t>New Lugo 500/230kV No. 3 transformer (42 months)</t>
  </si>
  <si>
    <t>Reconductor Lugo - Victor 230kV lines (27 Months)</t>
  </si>
  <si>
    <t>Antelope - Vincent 500kV line rating increase (18 months)</t>
  </si>
  <si>
    <t>New 500/230kV substation connecting to Windhub 230kV and Vincent 500 kV (108 months)</t>
  </si>
  <si>
    <t>Magunden 500kV upgrade (105 months)</t>
  </si>
  <si>
    <t>Laguna Bell - Mesa line upgrade (27 months)</t>
  </si>
  <si>
    <t>Loop in Kramer - Victor 115kV line into Roadway and reconductor Kramer to Lugo 230kV lines (81 months)</t>
  </si>
  <si>
    <t>450*</t>
  </si>
  <si>
    <t>272*</t>
  </si>
  <si>
    <t>316*</t>
  </si>
  <si>
    <t>334*</t>
  </si>
  <si>
    <t>3,360*</t>
  </si>
  <si>
    <t>1,560*</t>
  </si>
  <si>
    <t>2,708*</t>
  </si>
  <si>
    <t>1,959*</t>
  </si>
  <si>
    <t>280*</t>
  </si>
  <si>
    <t>4,083*</t>
  </si>
  <si>
    <t>1,098*</t>
  </si>
  <si>
    <t>64*</t>
  </si>
  <si>
    <t>1,024*</t>
  </si>
  <si>
    <t>5,171*</t>
  </si>
  <si>
    <t>3,035*</t>
  </si>
  <si>
    <t>3,281*</t>
  </si>
  <si>
    <t>2,163*</t>
  </si>
  <si>
    <t>1,739*</t>
  </si>
  <si>
    <t>11,800*</t>
  </si>
  <si>
    <t>1,619*</t>
  </si>
  <si>
    <t>1,311*</t>
  </si>
  <si>
    <t>816*</t>
  </si>
  <si>
    <t>63*</t>
  </si>
  <si>
    <t>247*</t>
  </si>
  <si>
    <t>239*</t>
  </si>
  <si>
    <t>124*</t>
  </si>
  <si>
    <t>1,611*</t>
  </si>
  <si>
    <t>1,265*</t>
  </si>
  <si>
    <t>1,500*</t>
  </si>
  <si>
    <t>Arizona,  Imperial,  Non-CREZ within San Diego</t>
  </si>
  <si>
    <t>Imperial,  Baja,  Non-CREZ within San Diego</t>
  </si>
  <si>
    <t>Solano &amp; Round Mountain</t>
  </si>
  <si>
    <t>Sacramento River&amp; Round Mountain</t>
  </si>
  <si>
    <t>Humboldt</t>
  </si>
  <si>
    <t>Kern and Greater Carrizo</t>
  </si>
  <si>
    <t>Existing System***</t>
  </si>
  <si>
    <t>Estimated FCDS Capability Based on On-peak Study Resource Output (MW)**</t>
  </si>
  <si>
    <t>Imperial,  Non-CREZ within San Diego</t>
  </si>
  <si>
    <t>Internal San Diego Area reconductoring (18 months)</t>
  </si>
  <si>
    <t>Oceanside ADNU (60 months)</t>
  </si>
  <si>
    <t>Install a new Imperial Valley 500/230 kV Bank at new substation (105 months)</t>
  </si>
  <si>
    <t>Riverside_Palm_Springs, Arizona, Imperial</t>
  </si>
  <si>
    <t>Riverside_Palm_Springs, Arizona</t>
  </si>
  <si>
    <t>Inyokern_North_Kramer, Victor, Pisgah</t>
  </si>
  <si>
    <t>Tehachapi, Non-CREZ – Big Creek</t>
  </si>
  <si>
    <t>Arizona, Imperial, Baja, Riverside</t>
  </si>
  <si>
    <t>Arizona, Imperial, Baja, Non-CREZ within San Diego</t>
  </si>
  <si>
    <t>Gates-Panoche #1 and #2 230kV lines (50 months)</t>
  </si>
  <si>
    <t>Gates TB # 13 ADNU (48 months)</t>
  </si>
  <si>
    <t>PG&amp;E North of Greater Bay Study Area Constraints</t>
  </si>
  <si>
    <t>PG&amp;E Greater Bay Study Area Constraints</t>
  </si>
  <si>
    <t>PG&amp;E South 500 kV Study Area Constraints</t>
  </si>
  <si>
    <t>PG&amp;E East Kern Study Area Constraints</t>
  </si>
  <si>
    <t>PG&amp;E West Kern Study Area Constraints</t>
  </si>
  <si>
    <t>PG&amp;E Fresno Study Area Constraints</t>
  </si>
  <si>
    <t>795*</t>
  </si>
  <si>
    <t>1,523*</t>
  </si>
  <si>
    <t>10,830*</t>
  </si>
  <si>
    <t>2,534*</t>
  </si>
  <si>
    <t>Los Bano-Gates #1 500kV line</t>
  </si>
  <si>
    <t>Moss Landing-Las Aguilas 230kV</t>
  </si>
  <si>
    <t>Moss Landing-Las Aguilas 230kV (98 months)</t>
  </si>
  <si>
    <t>Los Banos-Gates #1 500kV line (98 months)</t>
  </si>
  <si>
    <t>1903*</t>
  </si>
  <si>
    <t>2568*</t>
  </si>
  <si>
    <t>Las Aguillas-Panoche #1 and #2 230kV</t>
  </si>
  <si>
    <t>Kramer- Victor/Roadway -Victor Constraint</t>
  </si>
  <si>
    <t>Laguna Bell – Mesa Constraint</t>
  </si>
  <si>
    <t>South of Magunden Constraint</t>
  </si>
  <si>
    <t>Antelope – Vincent Constraint</t>
  </si>
  <si>
    <t>Windhub 500/230 kV Transformer Constraint</t>
  </si>
  <si>
    <t>Lugo 500/230 kV Transformer Constraint</t>
  </si>
  <si>
    <t>Victor-Lugo Constraint</t>
  </si>
  <si>
    <t>Serrano – Alberhill – Valley 500 kV Constraint</t>
  </si>
  <si>
    <t>Devers – Red Bluff 500 kV Constraint</t>
  </si>
  <si>
    <t>Colorado River 500/230 kV Transformer Constraint</t>
  </si>
  <si>
    <t>Eldorado 500/230 kV Transformer #5 Constraint</t>
  </si>
  <si>
    <t>East of Miguel Constraint</t>
  </si>
  <si>
    <t>Encina-San Luis Rey Constraint</t>
  </si>
  <si>
    <t>Imperial Valley transformer Constraint</t>
  </si>
  <si>
    <t>San Luis Rey-San Onofre Constraint</t>
  </si>
  <si>
    <t>Silvergate-Bay Boulevard Constraint</t>
  </si>
  <si>
    <t>San Diego Oceanside Constraint</t>
  </si>
  <si>
    <t>Orange County Area</t>
  </si>
  <si>
    <t>Rio Oso-SPI-Lincoln 115 kV Line</t>
  </si>
  <si>
    <t>Woodland-Davis 115 kV Lines</t>
  </si>
  <si>
    <t>Cortina -Vaca-Dixon 230kV Line</t>
  </si>
  <si>
    <t>Vierra-Tracy-Kasson 115 kV Line</t>
  </si>
  <si>
    <t>Melones-Tulloch 115 kV Line</t>
  </si>
  <si>
    <t>Contra Costa-Delta Switchyard 230kV Line</t>
  </si>
  <si>
    <t>Gates-Panoche #1 and #2 230kV Lines</t>
  </si>
  <si>
    <t>Midway – Gates 230kV Line</t>
  </si>
  <si>
    <t>Kern–Lamont-Stockdale 115kV Line</t>
  </si>
  <si>
    <t>Gates 500/230kV Bank #13 Constraint</t>
  </si>
  <si>
    <t>Wilson-Storey-Borden #1 &amp; #2 230 kV Lines</t>
  </si>
  <si>
    <t>Tesla-Westley 230kV Line</t>
  </si>
  <si>
    <t>Estimated EODS Capability Based on Off-peak Study Resource Output
(MW)**</t>
  </si>
  <si>
    <t>100*</t>
  </si>
  <si>
    <t>Incremental due to ADNU</t>
  </si>
  <si>
    <t>Incremental due to AOPNU</t>
  </si>
  <si>
    <t>Transmission capability estimates for use in the CPUC's IRP process - Revised 10/28/2021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</si>
</sst>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name val="Calibri"/>
      <family val="2"/>
      <scheme val="minor"/>
    </font>
    <font>
      <b/>
      <sz val="12"/>
      <color theme="0"/>
      <name val="Calibri"/>
      <family val="2"/>
      <scheme val="minor"/>
    </font>
    <font>
      <sz val="11"/>
      <name val="Calibri"/>
      <family val="2"/>
      <scheme val="minor"/>
    </font>
    <font>
      <b/>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6" tint="0.399975585192419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44">
    <xf numFmtId="0" fontId="0" fillId="0" borderId="0" xfId="0"/>
    <xf numFmtId="164" fontId="4" fillId="4" borderId="2" xfId="1" applyNumberFormat="1" applyFont="1" applyFill="1" applyBorder="1" applyAlignment="1">
      <alignment horizontal="center" vertical="center"/>
    </xf>
    <xf numFmtId="0" fontId="0" fillId="0" borderId="2" xfId="0" applyBorder="1"/>
    <xf numFmtId="0" fontId="4" fillId="0" borderId="2" xfId="3" applyFont="1" applyFill="1" applyBorder="1" applyAlignment="1">
      <alignment vertical="center" wrapText="1"/>
    </xf>
    <xf numFmtId="0" fontId="4" fillId="2" borderId="2" xfId="3" applyFont="1" applyFill="1" applyBorder="1" applyAlignment="1">
      <alignment vertical="center" wrapText="1"/>
    </xf>
    <xf numFmtId="0" fontId="4" fillId="0" borderId="2" xfId="3" quotePrefix="1" applyFont="1" applyFill="1" applyBorder="1" applyAlignment="1">
      <alignment vertical="center" wrapText="1"/>
    </xf>
    <xf numFmtId="0" fontId="4" fillId="2" borderId="2" xfId="3" quotePrefix="1" applyFont="1" applyFill="1" applyBorder="1" applyAlignment="1">
      <alignment vertical="center" wrapText="1"/>
    </xf>
    <xf numFmtId="3" fontId="4" fillId="4" borderId="2" xfId="3" quotePrefix="1" applyNumberFormat="1" applyFont="1" applyFill="1" applyBorder="1" applyAlignment="1">
      <alignment horizontal="center" vertical="center" wrapText="1"/>
    </xf>
    <xf numFmtId="0" fontId="4" fillId="4" borderId="2" xfId="3" quotePrefix="1" applyFont="1" applyFill="1" applyBorder="1" applyAlignment="1">
      <alignment horizontal="center" vertical="center" wrapText="1"/>
    </xf>
    <xf numFmtId="3" fontId="4" fillId="4" borderId="2" xfId="3" applyNumberFormat="1" applyFont="1" applyFill="1" applyBorder="1" applyAlignment="1">
      <alignment horizontal="center" vertical="center" wrapText="1"/>
    </xf>
    <xf numFmtId="0" fontId="0" fillId="0" borderId="0" xfId="0" applyAlignment="1">
      <alignment horizontal="center"/>
    </xf>
    <xf numFmtId="0" fontId="0" fillId="0" borderId="2" xfId="0" applyFill="1" applyBorder="1"/>
    <xf numFmtId="0" fontId="4" fillId="2" borderId="2" xfId="3" quotePrefix="1" applyFont="1" applyFill="1" applyBorder="1" applyAlignment="1">
      <alignment horizontal="left" vertical="center"/>
    </xf>
    <xf numFmtId="0" fontId="4" fillId="5" borderId="2" xfId="3" quotePrefix="1" applyFont="1" applyFill="1" applyBorder="1" applyAlignment="1">
      <alignment horizontal="left" vertical="center"/>
    </xf>
    <xf numFmtId="0" fontId="4" fillId="5" borderId="2" xfId="3" quotePrefix="1" applyFont="1" applyFill="1" applyBorder="1" applyAlignment="1">
      <alignment horizontal="left" vertical="center" wrapText="1"/>
    </xf>
    <xf numFmtId="0" fontId="4" fillId="0" borderId="2" xfId="3" quotePrefix="1" applyFont="1" applyFill="1" applyBorder="1" applyAlignment="1">
      <alignment horizontal="left" vertical="center" wrapText="1"/>
    </xf>
    <xf numFmtId="165" fontId="4" fillId="4" borderId="2" xfId="2" applyNumberFormat="1" applyFont="1" applyFill="1" applyBorder="1" applyAlignment="1">
      <alignment horizontal="left" vertical="center" wrapText="1"/>
    </xf>
    <xf numFmtId="5" fontId="4" fillId="4" borderId="2" xfId="2" applyNumberFormat="1" applyFont="1" applyFill="1" applyBorder="1" applyAlignment="1">
      <alignment horizontal="center" vertical="center"/>
    </xf>
    <xf numFmtId="165" fontId="4" fillId="4" borderId="2" xfId="2" applyNumberFormat="1" applyFont="1" applyFill="1" applyBorder="1" applyAlignment="1">
      <alignment horizontal="left" vertical="center"/>
    </xf>
    <xf numFmtId="5" fontId="4" fillId="4" borderId="2" xfId="2" quotePrefix="1" applyNumberFormat="1" applyFont="1" applyFill="1" applyBorder="1" applyAlignment="1">
      <alignment horizontal="center" vertical="center"/>
    </xf>
    <xf numFmtId="165" fontId="4" fillId="4" borderId="2" xfId="2" quotePrefix="1" applyNumberFormat="1" applyFont="1" applyFill="1" applyBorder="1" applyAlignment="1">
      <alignment horizontal="center" vertical="center"/>
    </xf>
    <xf numFmtId="165" fontId="4" fillId="4" borderId="2" xfId="2" applyNumberFormat="1" applyFont="1" applyFill="1" applyBorder="1" applyAlignment="1">
      <alignment horizontal="center" vertical="center"/>
    </xf>
    <xf numFmtId="3" fontId="4" fillId="6" borderId="2" xfId="3" quotePrefix="1" applyNumberFormat="1" applyFont="1" applyFill="1" applyBorder="1" applyAlignment="1">
      <alignment horizontal="center" vertical="center" wrapText="1"/>
    </xf>
    <xf numFmtId="164" fontId="1" fillId="6" borderId="2" xfId="1" applyNumberFormat="1" applyFont="1" applyFill="1" applyBorder="1" applyAlignment="1">
      <alignment horizontal="center" vertical="center"/>
    </xf>
    <xf numFmtId="164" fontId="0" fillId="6" borderId="2" xfId="1" applyNumberFormat="1" applyFont="1" applyFill="1" applyBorder="1" applyAlignment="1">
      <alignment horizontal="center" vertical="center"/>
    </xf>
    <xf numFmtId="5" fontId="1" fillId="6" borderId="2" xfId="2" applyNumberFormat="1" applyFont="1" applyFill="1" applyBorder="1" applyAlignment="1">
      <alignment horizontal="center" vertical="center"/>
    </xf>
    <xf numFmtId="164" fontId="0" fillId="6" borderId="2" xfId="1" applyNumberFormat="1" applyFont="1" applyFill="1" applyBorder="1" applyAlignment="1">
      <alignment horizontal="left" vertical="center" wrapText="1"/>
    </xf>
    <xf numFmtId="0" fontId="0" fillId="6" borderId="2" xfId="0" applyFill="1" applyBorder="1" applyAlignment="1">
      <alignment horizontal="center" vertical="center"/>
    </xf>
    <xf numFmtId="165" fontId="4" fillId="6" borderId="2" xfId="2" applyNumberFormat="1" applyFont="1" applyFill="1" applyBorder="1" applyAlignment="1">
      <alignment horizontal="left" vertical="center"/>
    </xf>
    <xf numFmtId="0" fontId="3" fillId="3" borderId="2" xfId="3" applyFont="1" applyFill="1" applyBorder="1" applyAlignment="1">
      <alignment horizontal="center" vertical="center"/>
    </xf>
    <xf numFmtId="0" fontId="2" fillId="7" borderId="2" xfId="3" applyFont="1" applyFill="1" applyBorder="1" applyAlignment="1">
      <alignment horizontal="center" vertical="center" wrapText="1"/>
    </xf>
    <xf numFmtId="164" fontId="0" fillId="6" borderId="2" xfId="1" applyNumberFormat="1" applyFont="1" applyFill="1" applyBorder="1" applyAlignment="1">
      <alignment horizontal="left" vertical="center"/>
    </xf>
    <xf numFmtId="0" fontId="2" fillId="7" borderId="2" xfId="3" applyFont="1" applyFill="1" applyBorder="1" applyAlignment="1">
      <alignment horizontal="center" vertical="center" wrapText="1"/>
    </xf>
    <xf numFmtId="164" fontId="0" fillId="6" borderId="2" xfId="1" applyNumberFormat="1" applyFont="1" applyFill="1" applyBorder="1" applyAlignment="1">
      <alignment vertical="center" wrapText="1"/>
    </xf>
    <xf numFmtId="165" fontId="0" fillId="4" borderId="2" xfId="2" applyNumberFormat="1" applyFont="1" applyFill="1" applyBorder="1" applyAlignment="1">
      <alignment horizontal="left" vertical="center" wrapText="1"/>
    </xf>
    <xf numFmtId="164" fontId="0" fillId="6" borderId="2" xfId="1" applyNumberFormat="1" applyFont="1" applyFill="1" applyBorder="1" applyAlignment="1">
      <alignment vertical="center"/>
    </xf>
    <xf numFmtId="0" fontId="0" fillId="0" borderId="2" xfId="0" applyFont="1" applyBorder="1" applyAlignment="1"/>
    <xf numFmtId="5" fontId="0" fillId="0" borderId="2" xfId="0" applyNumberFormat="1" applyBorder="1"/>
    <xf numFmtId="0" fontId="0" fillId="0" borderId="2" xfId="0" applyBorder="1" applyAlignment="1">
      <alignment horizontal="center"/>
    </xf>
    <xf numFmtId="0" fontId="5" fillId="7" borderId="2" xfId="3" applyFont="1" applyFill="1" applyBorder="1" applyAlignment="1">
      <alignment horizontal="center" vertical="center" wrapText="1"/>
    </xf>
    <xf numFmtId="0" fontId="2" fillId="7" borderId="2" xfId="3" applyFont="1" applyFill="1" applyBorder="1" applyAlignment="1">
      <alignment horizontal="center" vertical="center" wrapText="1"/>
    </xf>
    <xf numFmtId="0" fontId="0" fillId="0" borderId="2" xfId="0" applyBorder="1" applyAlignment="1">
      <alignment horizontal="center" vertical="center" wrapText="1"/>
    </xf>
    <xf numFmtId="0" fontId="3" fillId="3" borderId="2" xfId="3" applyFont="1" applyFill="1" applyBorder="1" applyAlignment="1">
      <alignment horizontal="center" vertical="center"/>
    </xf>
    <xf numFmtId="0" fontId="3" fillId="3" borderId="1" xfId="3" applyFont="1" applyFill="1" applyBorder="1" applyAlignment="1">
      <alignment horizontal="center" vertical="center"/>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0</xdr:col>
      <xdr:colOff>0</xdr:colOff>
      <xdr:row>61</xdr:row>
      <xdr:rowOff>9260</xdr:rowOff>
    </xdr:from>
    <xdr:ext cx="10227468" cy="1238250"/>
    <xdr:sp macro="" textlink="">
      <xdr:nvSpPr>
        <xdr:cNvPr id="3" name="TextBox 2"/>
        <xdr:cNvSpPr txBox="1"/>
      </xdr:nvSpPr>
      <xdr:spPr>
        <a:xfrm>
          <a:off x="0" y="18974593"/>
          <a:ext cx="10227468" cy="12382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spcBef>
              <a:spcPts val="200"/>
            </a:spcBef>
            <a:spcAft>
              <a:spcPts val="200"/>
            </a:spcAft>
          </a:pPr>
          <a:r>
            <a:rPr lang="en-US" sz="1100">
              <a:solidFill>
                <a:sysClr val="windowText" lastClr="000000"/>
              </a:solidFill>
            </a:rPr>
            <a:t>* Capability estimate reflects the amount of resources studied in the corresponding deliverability case as binding</a:t>
          </a:r>
          <a:r>
            <a:rPr lang="en-US" sz="1100" baseline="0">
              <a:solidFill>
                <a:sysClr val="windowText" lastClr="000000"/>
              </a:solidFill>
            </a:rPr>
            <a:t> constraints are not identified</a:t>
          </a:r>
        </a:p>
        <a:p>
          <a:pPr>
            <a:spcBef>
              <a:spcPts val="200"/>
            </a:spcBef>
            <a:spcAft>
              <a:spcPts val="200"/>
            </a:spcAft>
          </a:pPr>
          <a:r>
            <a:rPr lang="en-US" sz="1100" baseline="0">
              <a:solidFill>
                <a:sysClr val="windowText" lastClr="000000"/>
              </a:solidFill>
            </a:rPr>
            <a:t>** The transmission capability estimates are based on the resource-type specific output assumptions that are used in deliverbility studies rather than the resources’ installed capacity. The values can be translated into any combination of resource types by applying the applicable deliverability study resource output factors. </a:t>
          </a:r>
        </a:p>
        <a:p>
          <a:pPr>
            <a:spcBef>
              <a:spcPts val="200"/>
            </a:spcBef>
            <a:spcAft>
              <a:spcPts val="200"/>
            </a:spcAft>
          </a:pPr>
          <a:r>
            <a:rPr lang="en-US" sz="1100"/>
            <a:t>***The transmission capability estimates are over and above the baseline contracted future resource amounts the CPUC transmitted as part of its resource prortfolios for  use in the CAISO 2020-2021 TPP.  The CPUC will need to adjust the estimates to account for additional resources that have been added to the baseline resource list since then.  Retirements of Diablo Canyon and </a:t>
          </a:r>
          <a:r>
            <a:rPr lang="en-US" sz="1100" baseline="0"/>
            <a:t>OTC generating units are accounted for in the estimates assuming the replacement resources are at the same or similar locations.</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tabSelected="1" zoomScale="90" zoomScaleNormal="90" workbookViewId="0">
      <selection activeCell="D24" sqref="D24"/>
    </sheetView>
  </sheetViews>
  <sheetFormatPr defaultRowHeight="15" x14ac:dyDescent="0.25"/>
  <cols>
    <col min="1" max="2" width="35.7109375" customWidth="1"/>
    <col min="3" max="3" width="17.85546875" customWidth="1"/>
    <col min="4" max="5" width="15.28515625" customWidth="1"/>
    <col min="6" max="6" width="40" customWidth="1"/>
    <col min="7" max="7" width="15.5703125" customWidth="1"/>
    <col min="8" max="8" width="18.28515625" customWidth="1"/>
    <col min="9" max="9" width="19" customWidth="1"/>
    <col min="10" max="10" width="38.7109375" customWidth="1"/>
    <col min="11" max="11" width="17.140625" customWidth="1"/>
    <col min="12" max="12" width="18.28515625" style="10" customWidth="1"/>
  </cols>
  <sheetData>
    <row r="1" spans="1:12" ht="15.75" x14ac:dyDescent="0.25">
      <c r="A1" s="42"/>
      <c r="B1" s="42"/>
      <c r="C1" s="43"/>
      <c r="D1" s="42" t="s">
        <v>192</v>
      </c>
      <c r="E1" s="42"/>
      <c r="F1" s="42"/>
      <c r="G1" s="42"/>
      <c r="H1" s="29"/>
      <c r="I1" s="29"/>
      <c r="J1" s="29"/>
      <c r="K1" s="29"/>
      <c r="L1" s="29"/>
    </row>
    <row r="2" spans="1:12" ht="51" customHeight="1" x14ac:dyDescent="0.25">
      <c r="A2" s="40" t="s">
        <v>4</v>
      </c>
      <c r="B2" s="40" t="s">
        <v>12</v>
      </c>
      <c r="C2" s="40" t="s">
        <v>33</v>
      </c>
      <c r="D2" s="39" t="s">
        <v>128</v>
      </c>
      <c r="E2" s="39"/>
      <c r="F2" s="39" t="s">
        <v>1</v>
      </c>
      <c r="G2" s="39"/>
      <c r="H2" s="39" t="s">
        <v>188</v>
      </c>
      <c r="I2" s="39"/>
      <c r="J2" s="39" t="s">
        <v>68</v>
      </c>
      <c r="K2" s="39"/>
      <c r="L2" s="40" t="s">
        <v>80</v>
      </c>
    </row>
    <row r="3" spans="1:12" ht="39.75" customHeight="1" x14ac:dyDescent="0.25">
      <c r="A3" s="41"/>
      <c r="B3" s="41"/>
      <c r="C3" s="41"/>
      <c r="D3" s="30" t="s">
        <v>127</v>
      </c>
      <c r="E3" s="30" t="s">
        <v>190</v>
      </c>
      <c r="F3" s="30" t="s">
        <v>74</v>
      </c>
      <c r="G3" s="30" t="s">
        <v>76</v>
      </c>
      <c r="H3" s="30" t="s">
        <v>127</v>
      </c>
      <c r="I3" s="30" t="s">
        <v>191</v>
      </c>
      <c r="J3" s="30" t="s">
        <v>77</v>
      </c>
      <c r="K3" s="30" t="s">
        <v>76</v>
      </c>
      <c r="L3" s="41"/>
    </row>
    <row r="4" spans="1:12" x14ac:dyDescent="0.25">
      <c r="A4" s="13" t="s">
        <v>40</v>
      </c>
      <c r="B4" s="14"/>
      <c r="C4" s="14"/>
      <c r="D4" s="14"/>
      <c r="E4" s="14"/>
      <c r="F4" s="14"/>
      <c r="G4" s="14"/>
      <c r="H4" s="14"/>
      <c r="I4" s="14"/>
      <c r="J4" s="14"/>
      <c r="K4" s="14"/>
      <c r="L4" s="14"/>
    </row>
    <row r="5" spans="1:12" x14ac:dyDescent="0.25">
      <c r="A5" s="6" t="s">
        <v>160</v>
      </c>
      <c r="B5" s="6" t="s">
        <v>8</v>
      </c>
      <c r="C5" s="6" t="s">
        <v>32</v>
      </c>
      <c r="D5" s="8">
        <v>670</v>
      </c>
      <c r="E5" s="7">
        <v>840</v>
      </c>
      <c r="F5" s="18" t="s">
        <v>89</v>
      </c>
      <c r="G5" s="17">
        <v>1197</v>
      </c>
      <c r="H5" s="22" t="s">
        <v>104</v>
      </c>
      <c r="I5" s="22" t="s">
        <v>30</v>
      </c>
      <c r="J5" s="24" t="s">
        <v>30</v>
      </c>
      <c r="K5" s="25" t="s">
        <v>30</v>
      </c>
      <c r="L5" s="27" t="s">
        <v>3</v>
      </c>
    </row>
    <row r="6" spans="1:12" ht="21" customHeight="1" x14ac:dyDescent="0.25">
      <c r="A6" s="6" t="s">
        <v>161</v>
      </c>
      <c r="B6" s="6" t="s">
        <v>136</v>
      </c>
      <c r="C6" s="6" t="s">
        <v>32</v>
      </c>
      <c r="D6" s="7">
        <v>4040</v>
      </c>
      <c r="E6" s="7">
        <v>2700</v>
      </c>
      <c r="F6" s="18" t="s">
        <v>87</v>
      </c>
      <c r="G6" s="17">
        <v>15</v>
      </c>
      <c r="H6" s="22" t="s">
        <v>105</v>
      </c>
      <c r="I6" s="22" t="s">
        <v>30</v>
      </c>
      <c r="J6" s="24" t="s">
        <v>30</v>
      </c>
      <c r="K6" s="25" t="s">
        <v>30</v>
      </c>
      <c r="L6" s="27" t="s">
        <v>3</v>
      </c>
    </row>
    <row r="7" spans="1:12" ht="45" x14ac:dyDescent="0.25">
      <c r="A7" s="6" t="s">
        <v>162</v>
      </c>
      <c r="B7" s="6" t="s">
        <v>0</v>
      </c>
      <c r="C7" s="6" t="s">
        <v>51</v>
      </c>
      <c r="D7" s="7">
        <v>1685</v>
      </c>
      <c r="E7" s="7">
        <f>3080+1000-D7</f>
        <v>2395</v>
      </c>
      <c r="F7" s="16" t="s">
        <v>88</v>
      </c>
      <c r="G7" s="17">
        <v>1126</v>
      </c>
      <c r="H7" s="22">
        <v>1685</v>
      </c>
      <c r="I7" s="22">
        <f>2070+1000-H7</f>
        <v>1385</v>
      </c>
      <c r="J7" s="26" t="s">
        <v>88</v>
      </c>
      <c r="K7" s="25">
        <v>1126</v>
      </c>
      <c r="L7" s="27" t="s">
        <v>3</v>
      </c>
    </row>
    <row r="8" spans="1:12" x14ac:dyDescent="0.25">
      <c r="A8" s="13" t="s">
        <v>41</v>
      </c>
      <c r="B8" s="14"/>
      <c r="C8" s="14"/>
      <c r="D8" s="14"/>
      <c r="E8" s="14"/>
      <c r="F8" s="14"/>
      <c r="G8" s="14"/>
      <c r="H8" s="14"/>
      <c r="I8" s="14"/>
      <c r="J8" s="14"/>
      <c r="K8" s="14"/>
      <c r="L8" s="14"/>
    </row>
    <row r="9" spans="1:12" x14ac:dyDescent="0.25">
      <c r="A9" s="3" t="s">
        <v>159</v>
      </c>
      <c r="B9" s="4" t="s">
        <v>9</v>
      </c>
      <c r="C9" s="5" t="s">
        <v>32</v>
      </c>
      <c r="D9" s="7">
        <v>0</v>
      </c>
      <c r="E9" s="7">
        <v>3178</v>
      </c>
      <c r="F9" s="18" t="s">
        <v>90</v>
      </c>
      <c r="G9" s="7">
        <v>15</v>
      </c>
      <c r="H9" s="22" t="s">
        <v>98</v>
      </c>
      <c r="I9" s="23" t="s">
        <v>30</v>
      </c>
      <c r="J9" s="24" t="s">
        <v>30</v>
      </c>
      <c r="K9" s="25" t="s">
        <v>30</v>
      </c>
      <c r="L9" s="27" t="s">
        <v>3</v>
      </c>
    </row>
    <row r="10" spans="1:12" x14ac:dyDescent="0.25">
      <c r="A10" s="3" t="s">
        <v>31</v>
      </c>
      <c r="B10" s="4" t="s">
        <v>29</v>
      </c>
      <c r="C10" s="5" t="s">
        <v>15</v>
      </c>
      <c r="D10" s="9" t="s">
        <v>101</v>
      </c>
      <c r="E10" s="1" t="s">
        <v>30</v>
      </c>
      <c r="F10" s="18" t="s">
        <v>30</v>
      </c>
      <c r="G10" s="19" t="s">
        <v>79</v>
      </c>
      <c r="H10" s="22" t="s">
        <v>101</v>
      </c>
      <c r="I10" s="24" t="s">
        <v>30</v>
      </c>
      <c r="J10" s="23" t="s">
        <v>30</v>
      </c>
      <c r="K10" s="25" t="s">
        <v>30</v>
      </c>
      <c r="L10" s="27" t="s">
        <v>30</v>
      </c>
    </row>
    <row r="11" spans="1:12" x14ac:dyDescent="0.25">
      <c r="A11" s="13" t="s">
        <v>39</v>
      </c>
      <c r="B11" s="14"/>
      <c r="C11" s="14"/>
      <c r="D11" s="14"/>
      <c r="E11" s="14"/>
      <c r="F11" s="14"/>
      <c r="G11" s="14"/>
      <c r="H11" s="14"/>
      <c r="I11" s="14"/>
      <c r="J11" s="14"/>
      <c r="K11" s="14"/>
      <c r="L11" s="14"/>
    </row>
    <row r="12" spans="1:12" ht="30" x14ac:dyDescent="0.25">
      <c r="A12" s="5" t="s">
        <v>163</v>
      </c>
      <c r="B12" s="5" t="s">
        <v>135</v>
      </c>
      <c r="C12" s="5" t="s">
        <v>32</v>
      </c>
      <c r="D12" s="7">
        <f>950+626</f>
        <v>1576</v>
      </c>
      <c r="E12" s="7">
        <v>980</v>
      </c>
      <c r="F12" s="16" t="s">
        <v>85</v>
      </c>
      <c r="G12" s="17">
        <v>70</v>
      </c>
      <c r="H12" s="22" t="s">
        <v>111</v>
      </c>
      <c r="I12" s="22" t="s">
        <v>30</v>
      </c>
      <c r="J12" s="24" t="s">
        <v>30</v>
      </c>
      <c r="K12" s="25" t="s">
        <v>30</v>
      </c>
      <c r="L12" s="27" t="s">
        <v>3</v>
      </c>
    </row>
    <row r="13" spans="1:12" ht="30" x14ac:dyDescent="0.25">
      <c r="A13" s="5" t="s">
        <v>164</v>
      </c>
      <c r="B13" s="4" t="s">
        <v>14</v>
      </c>
      <c r="C13" s="4" t="s">
        <v>32</v>
      </c>
      <c r="D13" s="7">
        <f>530+626</f>
        <v>1156</v>
      </c>
      <c r="E13" s="7">
        <v>430</v>
      </c>
      <c r="F13" s="16" t="s">
        <v>86</v>
      </c>
      <c r="G13" s="17">
        <v>226</v>
      </c>
      <c r="H13" s="22" t="s">
        <v>112</v>
      </c>
      <c r="I13" s="22" t="s">
        <v>30</v>
      </c>
      <c r="J13" s="23" t="s">
        <v>30</v>
      </c>
      <c r="K13" s="25" t="s">
        <v>30</v>
      </c>
      <c r="L13" s="27" t="s">
        <v>3</v>
      </c>
    </row>
    <row r="14" spans="1:12" ht="45" x14ac:dyDescent="0.25">
      <c r="A14" s="5" t="s">
        <v>158</v>
      </c>
      <c r="B14" s="4" t="s">
        <v>7</v>
      </c>
      <c r="C14" s="4" t="s">
        <v>51</v>
      </c>
      <c r="D14" s="7">
        <f>200+626</f>
        <v>826</v>
      </c>
      <c r="E14" s="7">
        <v>430</v>
      </c>
      <c r="F14" s="16" t="s">
        <v>91</v>
      </c>
      <c r="G14" s="17">
        <v>108</v>
      </c>
      <c r="H14" s="22">
        <f>755+626*0.77</f>
        <v>1237.02</v>
      </c>
      <c r="I14" s="22">
        <v>480</v>
      </c>
      <c r="J14" s="26" t="s">
        <v>91</v>
      </c>
      <c r="K14" s="25">
        <v>108</v>
      </c>
      <c r="L14" s="27" t="s">
        <v>3</v>
      </c>
    </row>
    <row r="15" spans="1:12" ht="17.25" customHeight="1" x14ac:dyDescent="0.25">
      <c r="A15" s="14" t="s">
        <v>38</v>
      </c>
      <c r="B15" s="14"/>
      <c r="C15" s="14"/>
      <c r="D15" s="14"/>
      <c r="E15" s="14"/>
      <c r="F15" s="14"/>
      <c r="G15" s="14"/>
      <c r="H15" s="14"/>
      <c r="I15" s="14"/>
      <c r="J15" s="14"/>
      <c r="K15" s="14"/>
      <c r="L15" s="14"/>
    </row>
    <row r="16" spans="1:12" ht="30" x14ac:dyDescent="0.25">
      <c r="A16" s="5" t="s">
        <v>165</v>
      </c>
      <c r="B16" s="5" t="s">
        <v>133</v>
      </c>
      <c r="C16" s="5" t="s">
        <v>32</v>
      </c>
      <c r="D16" s="7">
        <v>5700</v>
      </c>
      <c r="E16" s="7">
        <v>3648</v>
      </c>
      <c r="F16" s="16" t="s">
        <v>81</v>
      </c>
      <c r="G16" s="17">
        <v>1480</v>
      </c>
      <c r="H16" s="22" t="s">
        <v>110</v>
      </c>
      <c r="I16" s="22" t="s">
        <v>30</v>
      </c>
      <c r="J16" s="24" t="s">
        <v>30</v>
      </c>
      <c r="K16" s="25" t="s">
        <v>30</v>
      </c>
      <c r="L16" s="27" t="s">
        <v>3</v>
      </c>
    </row>
    <row r="17" spans="1:12" ht="30" customHeight="1" x14ac:dyDescent="0.25">
      <c r="A17" s="5" t="s">
        <v>166</v>
      </c>
      <c r="B17" s="5" t="s">
        <v>134</v>
      </c>
      <c r="C17" s="5" t="s">
        <v>51</v>
      </c>
      <c r="D17" s="7">
        <v>5400</v>
      </c>
      <c r="E17" s="7">
        <v>3100</v>
      </c>
      <c r="F17" s="16" t="s">
        <v>83</v>
      </c>
      <c r="G17" s="17">
        <v>1022</v>
      </c>
      <c r="H17" s="22">
        <v>5820</v>
      </c>
      <c r="I17" s="22">
        <v>1876</v>
      </c>
      <c r="J17" s="26" t="s">
        <v>83</v>
      </c>
      <c r="K17" s="25">
        <v>1022</v>
      </c>
      <c r="L17" s="27" t="s">
        <v>3</v>
      </c>
    </row>
    <row r="18" spans="1:12" ht="30" x14ac:dyDescent="0.25">
      <c r="A18" s="5" t="s">
        <v>167</v>
      </c>
      <c r="B18" s="5" t="s">
        <v>27</v>
      </c>
      <c r="C18" s="5" t="s">
        <v>32</v>
      </c>
      <c r="D18" s="7">
        <v>1490</v>
      </c>
      <c r="E18" s="7">
        <v>1000</v>
      </c>
      <c r="F18" s="16" t="s">
        <v>84</v>
      </c>
      <c r="G18" s="17">
        <v>74</v>
      </c>
      <c r="H18" s="22" t="s">
        <v>109</v>
      </c>
      <c r="I18" s="22">
        <v>1000</v>
      </c>
      <c r="J18" s="26" t="s">
        <v>84</v>
      </c>
      <c r="K18" s="25">
        <v>74</v>
      </c>
      <c r="L18" s="27" t="s">
        <v>3</v>
      </c>
    </row>
    <row r="19" spans="1:12" ht="18.75" customHeight="1" x14ac:dyDescent="0.25">
      <c r="A19" s="13" t="s">
        <v>37</v>
      </c>
      <c r="B19" s="14"/>
      <c r="C19" s="14"/>
      <c r="D19" s="14"/>
      <c r="E19" s="14"/>
      <c r="F19" s="14"/>
      <c r="G19" s="14"/>
      <c r="H19" s="14"/>
      <c r="I19" s="14"/>
      <c r="J19" s="14"/>
      <c r="K19" s="14"/>
      <c r="L19" s="14"/>
    </row>
    <row r="20" spans="1:12" ht="30" x14ac:dyDescent="0.25">
      <c r="A20" s="15" t="s">
        <v>168</v>
      </c>
      <c r="B20" s="5" t="s">
        <v>26</v>
      </c>
      <c r="C20" s="5" t="s">
        <v>32</v>
      </c>
      <c r="D20" s="7">
        <v>3360</v>
      </c>
      <c r="E20" s="7">
        <v>400</v>
      </c>
      <c r="F20" s="16" t="s">
        <v>82</v>
      </c>
      <c r="G20" s="17">
        <v>70</v>
      </c>
      <c r="H20" s="22" t="s">
        <v>96</v>
      </c>
      <c r="I20" s="22" t="s">
        <v>30</v>
      </c>
      <c r="J20" s="24" t="s">
        <v>30</v>
      </c>
      <c r="K20" s="25" t="s">
        <v>30</v>
      </c>
      <c r="L20" s="27" t="s">
        <v>3</v>
      </c>
    </row>
    <row r="21" spans="1:12" ht="60" x14ac:dyDescent="0.25">
      <c r="A21" s="15" t="s">
        <v>78</v>
      </c>
      <c r="B21" s="3" t="s">
        <v>5</v>
      </c>
      <c r="C21" s="3" t="s">
        <v>51</v>
      </c>
      <c r="D21" s="7">
        <v>300</v>
      </c>
      <c r="E21" s="7">
        <f>760-300+540</f>
        <v>1000</v>
      </c>
      <c r="F21" s="16" t="s">
        <v>69</v>
      </c>
      <c r="G21" s="17">
        <v>175</v>
      </c>
      <c r="H21" s="22">
        <v>269</v>
      </c>
      <c r="I21" s="22">
        <v>1110</v>
      </c>
      <c r="J21" s="26" t="s">
        <v>70</v>
      </c>
      <c r="K21" s="25">
        <v>200</v>
      </c>
      <c r="L21" s="27" t="s">
        <v>3</v>
      </c>
    </row>
    <row r="22" spans="1:12" ht="20.25" customHeight="1" x14ac:dyDescent="0.25">
      <c r="A22" s="15" t="s">
        <v>35</v>
      </c>
      <c r="B22" s="3" t="s">
        <v>5</v>
      </c>
      <c r="C22" s="3" t="s">
        <v>32</v>
      </c>
      <c r="D22" s="7" t="s">
        <v>97</v>
      </c>
      <c r="E22" s="7" t="s">
        <v>30</v>
      </c>
      <c r="F22" s="16" t="s">
        <v>30</v>
      </c>
      <c r="G22" s="17" t="s">
        <v>79</v>
      </c>
      <c r="H22" s="22" t="s">
        <v>97</v>
      </c>
      <c r="I22" s="22" t="s">
        <v>30</v>
      </c>
      <c r="J22" s="23" t="s">
        <v>30</v>
      </c>
      <c r="K22" s="25" t="s">
        <v>30</v>
      </c>
      <c r="L22" s="27" t="s">
        <v>3</v>
      </c>
    </row>
    <row r="23" spans="1:12" x14ac:dyDescent="0.25">
      <c r="A23" s="13" t="s">
        <v>42</v>
      </c>
      <c r="B23" s="14"/>
      <c r="C23" s="14"/>
      <c r="D23" s="14"/>
      <c r="E23" s="14"/>
      <c r="F23" s="14"/>
      <c r="G23" s="14"/>
      <c r="H23" s="14"/>
      <c r="I23" s="14"/>
      <c r="J23" s="14"/>
      <c r="K23" s="14"/>
      <c r="L23" s="14"/>
    </row>
    <row r="24" spans="1:12" ht="30" x14ac:dyDescent="0.25">
      <c r="A24" s="6" t="s">
        <v>169</v>
      </c>
      <c r="B24" s="6" t="s">
        <v>137</v>
      </c>
      <c r="C24" s="5" t="s">
        <v>51</v>
      </c>
      <c r="D24" s="7">
        <v>731</v>
      </c>
      <c r="E24" s="7">
        <v>1412</v>
      </c>
      <c r="F24" s="16" t="s">
        <v>71</v>
      </c>
      <c r="G24" s="17">
        <v>3680</v>
      </c>
      <c r="H24" s="22">
        <v>950</v>
      </c>
      <c r="I24" s="22">
        <v>943</v>
      </c>
      <c r="J24" s="33" t="s">
        <v>71</v>
      </c>
      <c r="K24" s="25">
        <v>3680</v>
      </c>
      <c r="L24" s="27" t="s">
        <v>3</v>
      </c>
    </row>
    <row r="25" spans="1:12" ht="30" x14ac:dyDescent="0.25">
      <c r="A25" s="6" t="s">
        <v>170</v>
      </c>
      <c r="B25" s="6" t="s">
        <v>138</v>
      </c>
      <c r="C25" s="5" t="s">
        <v>32</v>
      </c>
      <c r="D25" s="7">
        <v>2901</v>
      </c>
      <c r="E25" s="7">
        <v>3718</v>
      </c>
      <c r="F25" s="16" t="s">
        <v>72</v>
      </c>
      <c r="G25" s="17">
        <v>102</v>
      </c>
      <c r="H25" s="22" t="s">
        <v>106</v>
      </c>
      <c r="I25" s="22" t="s">
        <v>30</v>
      </c>
      <c r="J25" s="24" t="s">
        <v>30</v>
      </c>
      <c r="K25" s="25" t="s">
        <v>30</v>
      </c>
      <c r="L25" s="27" t="s">
        <v>3</v>
      </c>
    </row>
    <row r="26" spans="1:12" ht="30" x14ac:dyDescent="0.25">
      <c r="A26" s="5" t="s">
        <v>171</v>
      </c>
      <c r="B26" s="6" t="s">
        <v>6</v>
      </c>
      <c r="C26" s="5" t="s">
        <v>32</v>
      </c>
      <c r="D26" s="7">
        <v>1959</v>
      </c>
      <c r="E26" s="7">
        <v>400</v>
      </c>
      <c r="F26" s="16" t="s">
        <v>132</v>
      </c>
      <c r="G26" s="17">
        <v>214</v>
      </c>
      <c r="H26" s="22" t="s">
        <v>99</v>
      </c>
      <c r="I26" s="22" t="s">
        <v>30</v>
      </c>
      <c r="J26" s="24" t="s">
        <v>30</v>
      </c>
      <c r="K26" s="25" t="s">
        <v>30</v>
      </c>
      <c r="L26" s="27" t="s">
        <v>3</v>
      </c>
    </row>
    <row r="27" spans="1:12" ht="30" x14ac:dyDescent="0.25">
      <c r="A27" s="6" t="s">
        <v>172</v>
      </c>
      <c r="B27" s="6" t="s">
        <v>121</v>
      </c>
      <c r="C27" s="5" t="s">
        <v>32</v>
      </c>
      <c r="D27" s="7">
        <v>1748</v>
      </c>
      <c r="E27" s="7">
        <v>4269</v>
      </c>
      <c r="F27" s="16" t="s">
        <v>73</v>
      </c>
      <c r="G27" s="17">
        <v>237</v>
      </c>
      <c r="H27" s="22" t="s">
        <v>107</v>
      </c>
      <c r="I27" s="22" t="s">
        <v>30</v>
      </c>
      <c r="J27" s="24" t="s">
        <v>30</v>
      </c>
      <c r="K27" s="25" t="s">
        <v>30</v>
      </c>
      <c r="L27" s="27" t="s">
        <v>3</v>
      </c>
    </row>
    <row r="28" spans="1:12" ht="38.25" customHeight="1" x14ac:dyDescent="0.25">
      <c r="A28" s="5" t="s">
        <v>13</v>
      </c>
      <c r="B28" s="6" t="s">
        <v>129</v>
      </c>
      <c r="C28" s="5" t="s">
        <v>51</v>
      </c>
      <c r="D28" s="8">
        <v>968</v>
      </c>
      <c r="E28" s="7">
        <v>2067</v>
      </c>
      <c r="F28" s="16" t="s">
        <v>130</v>
      </c>
      <c r="G28" s="17">
        <v>89</v>
      </c>
      <c r="H28" s="22">
        <v>290</v>
      </c>
      <c r="I28" s="22">
        <v>274</v>
      </c>
      <c r="J28" s="26" t="s">
        <v>130</v>
      </c>
      <c r="K28" s="25">
        <v>89</v>
      </c>
      <c r="L28" s="27" t="s">
        <v>3</v>
      </c>
    </row>
    <row r="29" spans="1:12" ht="30" x14ac:dyDescent="0.25">
      <c r="A29" s="6" t="s">
        <v>173</v>
      </c>
      <c r="B29" s="6" t="s">
        <v>122</v>
      </c>
      <c r="C29" s="5" t="s">
        <v>32</v>
      </c>
      <c r="D29" s="7">
        <v>1202</v>
      </c>
      <c r="E29" s="7">
        <v>2119</v>
      </c>
      <c r="F29" s="16" t="s">
        <v>75</v>
      </c>
      <c r="G29" s="17">
        <v>31</v>
      </c>
      <c r="H29" s="22" t="s">
        <v>108</v>
      </c>
      <c r="I29" s="22" t="s">
        <v>30</v>
      </c>
      <c r="J29" s="24" t="s">
        <v>30</v>
      </c>
      <c r="K29" s="25" t="s">
        <v>30</v>
      </c>
      <c r="L29" s="27" t="s">
        <v>2</v>
      </c>
    </row>
    <row r="30" spans="1:12" x14ac:dyDescent="0.25">
      <c r="A30" s="5" t="s">
        <v>174</v>
      </c>
      <c r="B30" s="6" t="s">
        <v>28</v>
      </c>
      <c r="C30" s="5" t="s">
        <v>32</v>
      </c>
      <c r="D30" s="8">
        <v>280</v>
      </c>
      <c r="E30" s="7">
        <v>301</v>
      </c>
      <c r="F30" s="16" t="s">
        <v>131</v>
      </c>
      <c r="G30" s="17">
        <v>133</v>
      </c>
      <c r="H30" s="22" t="s">
        <v>100</v>
      </c>
      <c r="I30" s="22" t="s">
        <v>30</v>
      </c>
      <c r="J30" s="24" t="s">
        <v>30</v>
      </c>
      <c r="K30" s="25" t="s">
        <v>30</v>
      </c>
      <c r="L30" s="27" t="s">
        <v>3</v>
      </c>
    </row>
    <row r="31" spans="1:12" x14ac:dyDescent="0.25">
      <c r="A31" s="5" t="s">
        <v>175</v>
      </c>
      <c r="B31" s="6" t="s">
        <v>28</v>
      </c>
      <c r="C31" s="5" t="s">
        <v>15</v>
      </c>
      <c r="D31" s="8" t="s">
        <v>92</v>
      </c>
      <c r="E31" s="7" t="s">
        <v>30</v>
      </c>
      <c r="F31" s="16" t="s">
        <v>30</v>
      </c>
      <c r="G31" s="20" t="s">
        <v>79</v>
      </c>
      <c r="H31" s="22" t="s">
        <v>92</v>
      </c>
      <c r="I31" s="22" t="s">
        <v>30</v>
      </c>
      <c r="J31" s="24" t="s">
        <v>30</v>
      </c>
      <c r="K31" s="25" t="s">
        <v>30</v>
      </c>
      <c r="L31" s="27" t="s">
        <v>30</v>
      </c>
    </row>
    <row r="32" spans="1:12" ht="51" customHeight="1" x14ac:dyDescent="0.25">
      <c r="A32" s="40" t="s">
        <v>4</v>
      </c>
      <c r="B32" s="40" t="s">
        <v>12</v>
      </c>
      <c r="C32" s="40" t="s">
        <v>33</v>
      </c>
      <c r="D32" s="39" t="s">
        <v>128</v>
      </c>
      <c r="E32" s="39"/>
      <c r="F32" s="39" t="s">
        <v>1</v>
      </c>
      <c r="G32" s="39"/>
      <c r="H32" s="39" t="s">
        <v>188</v>
      </c>
      <c r="I32" s="39"/>
      <c r="J32" s="39" t="s">
        <v>68</v>
      </c>
      <c r="K32" s="39"/>
      <c r="L32" s="40" t="s">
        <v>80</v>
      </c>
    </row>
    <row r="33" spans="1:12" ht="39.75" customHeight="1" x14ac:dyDescent="0.25">
      <c r="A33" s="41"/>
      <c r="B33" s="41"/>
      <c r="C33" s="41"/>
      <c r="D33" s="32" t="s">
        <v>127</v>
      </c>
      <c r="E33" s="32" t="s">
        <v>190</v>
      </c>
      <c r="F33" s="32" t="s">
        <v>74</v>
      </c>
      <c r="G33" s="32" t="s">
        <v>76</v>
      </c>
      <c r="H33" s="32" t="s">
        <v>127</v>
      </c>
      <c r="I33" s="32" t="s">
        <v>191</v>
      </c>
      <c r="J33" s="32" t="s">
        <v>77</v>
      </c>
      <c r="K33" s="32" t="s">
        <v>76</v>
      </c>
      <c r="L33" s="41"/>
    </row>
    <row r="34" spans="1:12" x14ac:dyDescent="0.25">
      <c r="A34" s="13" t="s">
        <v>141</v>
      </c>
      <c r="B34" s="14"/>
      <c r="C34" s="14"/>
      <c r="D34" s="14"/>
      <c r="E34" s="14"/>
      <c r="F34" s="14"/>
      <c r="G34" s="14"/>
      <c r="H34" s="14"/>
      <c r="I34" s="14"/>
      <c r="J34" s="14"/>
      <c r="K34" s="14"/>
      <c r="L34" s="14"/>
    </row>
    <row r="35" spans="1:12" ht="26.25" customHeight="1" x14ac:dyDescent="0.25">
      <c r="A35" s="5" t="s">
        <v>176</v>
      </c>
      <c r="B35" s="6" t="s">
        <v>21</v>
      </c>
      <c r="C35" s="5" t="s">
        <v>32</v>
      </c>
      <c r="D35" s="7">
        <v>41.96</v>
      </c>
      <c r="E35" s="7">
        <v>54.365811000000001</v>
      </c>
      <c r="F35" s="18" t="s">
        <v>56</v>
      </c>
      <c r="G35" s="17">
        <v>17.5</v>
      </c>
      <c r="H35" s="22" t="s">
        <v>117</v>
      </c>
      <c r="I35" s="22" t="s">
        <v>30</v>
      </c>
      <c r="J35" s="24" t="s">
        <v>30</v>
      </c>
      <c r="K35" s="25" t="s">
        <v>30</v>
      </c>
      <c r="L35" s="27" t="s">
        <v>34</v>
      </c>
    </row>
    <row r="36" spans="1:12" ht="26.25" customHeight="1" x14ac:dyDescent="0.25">
      <c r="A36" s="5" t="s">
        <v>177</v>
      </c>
      <c r="B36" s="6" t="s">
        <v>22</v>
      </c>
      <c r="C36" s="5" t="s">
        <v>32</v>
      </c>
      <c r="D36" s="7">
        <v>63.5</v>
      </c>
      <c r="E36" s="7">
        <v>35.646160000000002</v>
      </c>
      <c r="F36" s="18" t="s">
        <v>67</v>
      </c>
      <c r="G36" s="17">
        <v>11</v>
      </c>
      <c r="H36" s="22" t="s">
        <v>103</v>
      </c>
      <c r="I36" s="22" t="s">
        <v>30</v>
      </c>
      <c r="J36" s="24" t="s">
        <v>30</v>
      </c>
      <c r="K36" s="25" t="s">
        <v>30</v>
      </c>
      <c r="L36" s="27" t="s">
        <v>34</v>
      </c>
    </row>
    <row r="37" spans="1:12" x14ac:dyDescent="0.25">
      <c r="A37" s="5" t="s">
        <v>178</v>
      </c>
      <c r="B37" s="6" t="s">
        <v>124</v>
      </c>
      <c r="C37" s="5" t="s">
        <v>32</v>
      </c>
      <c r="D37" s="7">
        <v>454</v>
      </c>
      <c r="E37" s="7">
        <v>2838.4654719999999</v>
      </c>
      <c r="F37" s="18" t="s">
        <v>61</v>
      </c>
      <c r="G37" s="17">
        <v>3531</v>
      </c>
      <c r="H37" s="22" t="s">
        <v>147</v>
      </c>
      <c r="I37" s="22" t="s">
        <v>30</v>
      </c>
      <c r="J37" s="24" t="s">
        <v>30</v>
      </c>
      <c r="K37" s="25" t="s">
        <v>30</v>
      </c>
      <c r="L37" s="27" t="s">
        <v>2</v>
      </c>
    </row>
    <row r="38" spans="1:12" x14ac:dyDescent="0.25">
      <c r="A38" s="5" t="s">
        <v>25</v>
      </c>
      <c r="B38" s="6" t="s">
        <v>125</v>
      </c>
      <c r="C38" s="5" t="s">
        <v>32</v>
      </c>
      <c r="D38" s="7">
        <v>20.52</v>
      </c>
      <c r="E38" s="7">
        <v>57.398269999999997</v>
      </c>
      <c r="F38" s="18" t="s">
        <v>62</v>
      </c>
      <c r="G38" s="17">
        <v>158</v>
      </c>
      <c r="H38" s="22" t="s">
        <v>114</v>
      </c>
      <c r="I38" s="22" t="s">
        <v>30</v>
      </c>
      <c r="J38" s="24" t="s">
        <v>30</v>
      </c>
      <c r="K38" s="25" t="s">
        <v>30</v>
      </c>
      <c r="L38" s="27" t="s">
        <v>2</v>
      </c>
    </row>
    <row r="39" spans="1:12" x14ac:dyDescent="0.25">
      <c r="A39" s="13" t="s">
        <v>142</v>
      </c>
      <c r="B39" s="14"/>
      <c r="C39" s="14"/>
      <c r="D39" s="14"/>
      <c r="E39" s="14"/>
      <c r="F39" s="14"/>
      <c r="G39" s="14"/>
      <c r="H39" s="14"/>
      <c r="I39" s="14"/>
      <c r="J39" s="14"/>
      <c r="K39" s="14"/>
      <c r="L39" s="14"/>
    </row>
    <row r="40" spans="1:12" x14ac:dyDescent="0.25">
      <c r="A40" s="5" t="s">
        <v>179</v>
      </c>
      <c r="B40" s="6" t="s">
        <v>23</v>
      </c>
      <c r="C40" s="5" t="s">
        <v>32</v>
      </c>
      <c r="D40" s="7">
        <v>149.21</v>
      </c>
      <c r="E40" s="7">
        <v>125.33</v>
      </c>
      <c r="F40" s="16" t="s">
        <v>55</v>
      </c>
      <c r="G40" s="17">
        <v>15</v>
      </c>
      <c r="H40" s="22" t="s">
        <v>115</v>
      </c>
      <c r="I40" s="22" t="s">
        <v>30</v>
      </c>
      <c r="J40" s="24" t="s">
        <v>30</v>
      </c>
      <c r="K40" s="25" t="s">
        <v>30</v>
      </c>
      <c r="L40" s="27" t="s">
        <v>34</v>
      </c>
    </row>
    <row r="41" spans="1:12" ht="30" x14ac:dyDescent="0.25">
      <c r="A41" s="5" t="s">
        <v>180</v>
      </c>
      <c r="B41" s="6" t="s">
        <v>20</v>
      </c>
      <c r="C41" s="5" t="s">
        <v>32</v>
      </c>
      <c r="D41" s="7">
        <v>126.3</v>
      </c>
      <c r="E41" s="7">
        <v>45.688823999999997</v>
      </c>
      <c r="F41" s="18" t="s">
        <v>54</v>
      </c>
      <c r="G41" s="17">
        <v>18</v>
      </c>
      <c r="H41" s="22" t="s">
        <v>116</v>
      </c>
      <c r="I41" s="22" t="s">
        <v>30</v>
      </c>
      <c r="J41" s="24" t="s">
        <v>30</v>
      </c>
      <c r="K41" s="25" t="s">
        <v>30</v>
      </c>
      <c r="L41" s="27" t="s">
        <v>34</v>
      </c>
    </row>
    <row r="42" spans="1:12" ht="30" x14ac:dyDescent="0.25">
      <c r="A42" s="5" t="s">
        <v>181</v>
      </c>
      <c r="B42" s="6" t="s">
        <v>123</v>
      </c>
      <c r="C42" s="5" t="s">
        <v>32</v>
      </c>
      <c r="D42" s="7">
        <v>1523</v>
      </c>
      <c r="E42" s="7">
        <v>1476.0142069999999</v>
      </c>
      <c r="F42" s="18" t="s">
        <v>59</v>
      </c>
      <c r="G42" s="17">
        <v>505</v>
      </c>
      <c r="H42" s="22" t="s">
        <v>148</v>
      </c>
      <c r="I42" s="22" t="s">
        <v>30</v>
      </c>
      <c r="J42" s="24" t="s">
        <v>30</v>
      </c>
      <c r="K42" s="25" t="s">
        <v>30</v>
      </c>
      <c r="L42" s="27" t="s">
        <v>2</v>
      </c>
    </row>
    <row r="43" spans="1:12" x14ac:dyDescent="0.25">
      <c r="A43" s="13" t="s">
        <v>143</v>
      </c>
      <c r="B43" s="14"/>
      <c r="C43" s="14"/>
      <c r="D43" s="14"/>
      <c r="E43" s="14"/>
      <c r="F43" s="14"/>
      <c r="G43" s="14"/>
      <c r="H43" s="14"/>
      <c r="I43" s="14"/>
      <c r="J43" s="14"/>
      <c r="K43" s="14"/>
      <c r="L43" s="14"/>
    </row>
    <row r="44" spans="1:12" ht="28.5" customHeight="1" x14ac:dyDescent="0.25">
      <c r="A44" s="5" t="s">
        <v>182</v>
      </c>
      <c r="B44" s="6" t="s">
        <v>19</v>
      </c>
      <c r="C44" s="5" t="s">
        <v>51</v>
      </c>
      <c r="D44" s="7">
        <f>8550+2280</f>
        <v>10830</v>
      </c>
      <c r="E44" s="7">
        <v>378</v>
      </c>
      <c r="F44" s="16" t="s">
        <v>139</v>
      </c>
      <c r="G44" s="17">
        <v>259</v>
      </c>
      <c r="H44" s="22" t="s">
        <v>149</v>
      </c>
      <c r="I44" s="22" t="s">
        <v>30</v>
      </c>
      <c r="J44" s="26" t="s">
        <v>139</v>
      </c>
      <c r="K44" s="25">
        <v>259</v>
      </c>
      <c r="L44" s="27" t="s">
        <v>3</v>
      </c>
    </row>
    <row r="45" spans="1:12" x14ac:dyDescent="0.25">
      <c r="A45" s="13" t="s">
        <v>144</v>
      </c>
      <c r="B45" s="14"/>
      <c r="C45" s="14"/>
      <c r="D45" s="14"/>
      <c r="E45" s="14"/>
      <c r="F45" s="14"/>
      <c r="G45" s="14"/>
      <c r="H45" s="14"/>
      <c r="I45" s="14"/>
      <c r="J45" s="14"/>
      <c r="K45" s="14"/>
      <c r="L45" s="14"/>
    </row>
    <row r="46" spans="1:12" ht="30" x14ac:dyDescent="0.25">
      <c r="A46" s="11" t="s">
        <v>183</v>
      </c>
      <c r="B46" s="6" t="s">
        <v>126</v>
      </c>
      <c r="C46" s="5" t="s">
        <v>51</v>
      </c>
      <c r="D46" s="7">
        <v>1431</v>
      </c>
      <c r="E46" s="7">
        <v>3136.64</v>
      </c>
      <c r="F46" s="34" t="s">
        <v>58</v>
      </c>
      <c r="G46" s="17">
        <v>142</v>
      </c>
      <c r="H46" s="22" t="s">
        <v>156</v>
      </c>
      <c r="I46" s="22" t="s">
        <v>30</v>
      </c>
      <c r="J46" s="26" t="s">
        <v>58</v>
      </c>
      <c r="K46" s="25">
        <v>142</v>
      </c>
      <c r="L46" s="27" t="s">
        <v>3</v>
      </c>
    </row>
    <row r="47" spans="1:12" x14ac:dyDescent="0.25">
      <c r="A47" s="6" t="s">
        <v>184</v>
      </c>
      <c r="B47" s="6" t="s">
        <v>46</v>
      </c>
      <c r="C47" s="6" t="s">
        <v>48</v>
      </c>
      <c r="D47" s="7" t="s">
        <v>189</v>
      </c>
      <c r="E47" s="7" t="s">
        <v>30</v>
      </c>
      <c r="F47" s="21" t="s">
        <v>30</v>
      </c>
      <c r="G47" s="17" t="s">
        <v>30</v>
      </c>
      <c r="H47" s="22">
        <v>124.8</v>
      </c>
      <c r="I47" s="22">
        <v>30</v>
      </c>
      <c r="J47" s="28" t="s">
        <v>63</v>
      </c>
      <c r="K47" s="25">
        <v>83.7</v>
      </c>
      <c r="L47" s="27" t="s">
        <v>3</v>
      </c>
    </row>
    <row r="48" spans="1:12" x14ac:dyDescent="0.25">
      <c r="A48" s="13" t="s">
        <v>145</v>
      </c>
      <c r="B48" s="14"/>
      <c r="C48" s="14"/>
      <c r="D48" s="14"/>
      <c r="E48" s="14"/>
      <c r="F48" s="14"/>
      <c r="G48" s="14"/>
      <c r="H48" s="14"/>
      <c r="I48" s="14"/>
      <c r="J48" s="14"/>
      <c r="K48" s="14"/>
      <c r="L48" s="14"/>
    </row>
    <row r="49" spans="1:12" ht="32.25" customHeight="1" x14ac:dyDescent="0.25">
      <c r="A49" s="5" t="s">
        <v>11</v>
      </c>
      <c r="B49" s="6" t="s">
        <v>24</v>
      </c>
      <c r="C49" s="5" t="s">
        <v>51</v>
      </c>
      <c r="D49" s="7">
        <v>1707.56</v>
      </c>
      <c r="E49" s="7">
        <v>738.69</v>
      </c>
      <c r="F49" s="18" t="s">
        <v>60</v>
      </c>
      <c r="G49" s="17">
        <v>1248</v>
      </c>
      <c r="H49" s="22" t="s">
        <v>155</v>
      </c>
      <c r="I49" s="22" t="s">
        <v>30</v>
      </c>
      <c r="J49" s="35" t="s">
        <v>60</v>
      </c>
      <c r="K49" s="25">
        <v>1248</v>
      </c>
      <c r="L49" s="27" t="s">
        <v>3</v>
      </c>
    </row>
    <row r="50" spans="1:12" x14ac:dyDescent="0.25">
      <c r="A50" s="13" t="s">
        <v>146</v>
      </c>
      <c r="B50" s="14"/>
      <c r="C50" s="14"/>
      <c r="D50" s="14"/>
      <c r="E50" s="14"/>
      <c r="F50" s="14"/>
      <c r="G50" s="14"/>
      <c r="H50" s="14"/>
      <c r="I50" s="14"/>
      <c r="J50" s="14"/>
      <c r="K50" s="14"/>
      <c r="L50" s="14"/>
    </row>
    <row r="51" spans="1:12" ht="30.75" customHeight="1" x14ac:dyDescent="0.25">
      <c r="A51" s="5" t="s">
        <v>185</v>
      </c>
      <c r="B51" s="6" t="s">
        <v>43</v>
      </c>
      <c r="C51" s="5" t="s">
        <v>51</v>
      </c>
      <c r="D51" s="7">
        <v>3151</v>
      </c>
      <c r="E51" s="7">
        <v>4453</v>
      </c>
      <c r="F51" s="18" t="s">
        <v>140</v>
      </c>
      <c r="G51" s="17">
        <v>39.6</v>
      </c>
      <c r="H51" s="22">
        <v>3279</v>
      </c>
      <c r="I51" s="22">
        <v>964</v>
      </c>
      <c r="J51" s="31" t="s">
        <v>140</v>
      </c>
      <c r="K51" s="25">
        <v>39.6</v>
      </c>
      <c r="L51" s="27" t="s">
        <v>3</v>
      </c>
    </row>
    <row r="52" spans="1:12" ht="30" x14ac:dyDescent="0.25">
      <c r="A52" s="5" t="s">
        <v>186</v>
      </c>
      <c r="B52" s="6" t="s">
        <v>17</v>
      </c>
      <c r="C52" s="5" t="s">
        <v>32</v>
      </c>
      <c r="D52" s="8">
        <v>113</v>
      </c>
      <c r="E52" s="7" t="s">
        <v>18</v>
      </c>
      <c r="F52" s="16" t="s">
        <v>52</v>
      </c>
      <c r="G52" s="17">
        <v>232.1</v>
      </c>
      <c r="H52" s="22" t="s">
        <v>113</v>
      </c>
      <c r="I52" s="22" t="s">
        <v>30</v>
      </c>
      <c r="J52" s="24" t="s">
        <v>30</v>
      </c>
      <c r="K52" s="25" t="s">
        <v>30</v>
      </c>
      <c r="L52" s="27" t="s">
        <v>3</v>
      </c>
    </row>
    <row r="53" spans="1:12" x14ac:dyDescent="0.25">
      <c r="A53" s="5" t="s">
        <v>10</v>
      </c>
      <c r="B53" s="6" t="s">
        <v>47</v>
      </c>
      <c r="C53" s="5" t="s">
        <v>32</v>
      </c>
      <c r="D53" s="7">
        <v>1127</v>
      </c>
      <c r="E53" s="7">
        <v>446</v>
      </c>
      <c r="F53" s="18" t="s">
        <v>57</v>
      </c>
      <c r="G53" s="17">
        <v>369.9</v>
      </c>
      <c r="H53" s="22" t="s">
        <v>150</v>
      </c>
      <c r="I53" s="22" t="s">
        <v>30</v>
      </c>
      <c r="J53" s="24" t="s">
        <v>30</v>
      </c>
      <c r="K53" s="25" t="s">
        <v>30</v>
      </c>
      <c r="L53" s="27" t="s">
        <v>3</v>
      </c>
    </row>
    <row r="54" spans="1:12" ht="30" x14ac:dyDescent="0.25">
      <c r="A54" s="5" t="s">
        <v>187</v>
      </c>
      <c r="B54" s="6" t="s">
        <v>16</v>
      </c>
      <c r="C54" s="5" t="s">
        <v>32</v>
      </c>
      <c r="D54" s="7">
        <v>1098</v>
      </c>
      <c r="E54" s="7">
        <v>114</v>
      </c>
      <c r="F54" s="16" t="s">
        <v>53</v>
      </c>
      <c r="G54" s="17">
        <v>89.9</v>
      </c>
      <c r="H54" s="22" t="s">
        <v>102</v>
      </c>
      <c r="I54" s="22" t="s">
        <v>30</v>
      </c>
      <c r="J54" s="24" t="s">
        <v>30</v>
      </c>
      <c r="K54" s="25" t="s">
        <v>30</v>
      </c>
      <c r="L54" s="27" t="s">
        <v>3</v>
      </c>
    </row>
    <row r="55" spans="1:12" x14ac:dyDescent="0.25">
      <c r="A55" s="12" t="s">
        <v>50</v>
      </c>
      <c r="B55" s="6" t="s">
        <v>36</v>
      </c>
      <c r="C55" s="5" t="s">
        <v>32</v>
      </c>
      <c r="D55" s="7" t="s">
        <v>120</v>
      </c>
      <c r="E55" s="7" t="s">
        <v>30</v>
      </c>
      <c r="F55" s="21" t="s">
        <v>15</v>
      </c>
      <c r="G55" s="17" t="s">
        <v>30</v>
      </c>
      <c r="H55" s="22" t="s">
        <v>120</v>
      </c>
      <c r="I55" s="22" t="s">
        <v>30</v>
      </c>
      <c r="J55" s="24" t="s">
        <v>30</v>
      </c>
      <c r="K55" s="25" t="s">
        <v>30</v>
      </c>
      <c r="L55" s="27" t="s">
        <v>3</v>
      </c>
    </row>
    <row r="56" spans="1:12" x14ac:dyDescent="0.25">
      <c r="A56" s="6" t="s">
        <v>44</v>
      </c>
      <c r="B56" s="6" t="s">
        <v>47</v>
      </c>
      <c r="C56" s="6" t="s">
        <v>48</v>
      </c>
      <c r="D56" s="7" t="s">
        <v>93</v>
      </c>
      <c r="E56" s="7" t="s">
        <v>30</v>
      </c>
      <c r="F56" s="21" t="s">
        <v>30</v>
      </c>
      <c r="G56" s="17" t="s">
        <v>30</v>
      </c>
      <c r="H56" s="22">
        <v>737</v>
      </c>
      <c r="I56" s="22">
        <v>364</v>
      </c>
      <c r="J56" s="28" t="s">
        <v>64</v>
      </c>
      <c r="K56" s="25">
        <v>36.1</v>
      </c>
      <c r="L56" s="27" t="s">
        <v>3</v>
      </c>
    </row>
    <row r="57" spans="1:12" x14ac:dyDescent="0.25">
      <c r="A57" s="6" t="s">
        <v>152</v>
      </c>
      <c r="B57" s="6" t="s">
        <v>16</v>
      </c>
      <c r="C57" s="6" t="s">
        <v>48</v>
      </c>
      <c r="D57" s="7" t="s">
        <v>94</v>
      </c>
      <c r="E57" s="7" t="s">
        <v>30</v>
      </c>
      <c r="F57" s="21" t="s">
        <v>30</v>
      </c>
      <c r="G57" s="17" t="s">
        <v>30</v>
      </c>
      <c r="H57" s="22" t="s">
        <v>79</v>
      </c>
      <c r="I57" s="22">
        <v>1308</v>
      </c>
      <c r="J57" s="28" t="s">
        <v>153</v>
      </c>
      <c r="K57" s="25">
        <v>47.7</v>
      </c>
      <c r="L57" s="27" t="s">
        <v>3</v>
      </c>
    </row>
    <row r="58" spans="1:12" x14ac:dyDescent="0.25">
      <c r="A58" s="6" t="s">
        <v>157</v>
      </c>
      <c r="B58" s="6" t="s">
        <v>16</v>
      </c>
      <c r="C58" s="6" t="s">
        <v>48</v>
      </c>
      <c r="D58" s="7" t="s">
        <v>95</v>
      </c>
      <c r="E58" s="7" t="s">
        <v>30</v>
      </c>
      <c r="F58" s="21" t="s">
        <v>30</v>
      </c>
      <c r="G58" s="17" t="s">
        <v>30</v>
      </c>
      <c r="H58" s="22">
        <v>516</v>
      </c>
      <c r="I58" s="22">
        <v>939</v>
      </c>
      <c r="J58" s="28" t="s">
        <v>65</v>
      </c>
      <c r="K58" s="25">
        <v>316.60000000000002</v>
      </c>
      <c r="L58" s="27" t="s">
        <v>3</v>
      </c>
    </row>
    <row r="59" spans="1:12" x14ac:dyDescent="0.25">
      <c r="A59" s="6" t="s">
        <v>45</v>
      </c>
      <c r="B59" s="6" t="s">
        <v>16</v>
      </c>
      <c r="C59" s="6" t="s">
        <v>48</v>
      </c>
      <c r="D59" s="7" t="s">
        <v>118</v>
      </c>
      <c r="E59" s="7" t="s">
        <v>30</v>
      </c>
      <c r="F59" s="21" t="s">
        <v>30</v>
      </c>
      <c r="G59" s="17" t="s">
        <v>30</v>
      </c>
      <c r="H59" s="22">
        <v>3102</v>
      </c>
      <c r="I59" s="22">
        <v>1822</v>
      </c>
      <c r="J59" s="28" t="s">
        <v>66</v>
      </c>
      <c r="K59" s="25">
        <v>67.8</v>
      </c>
      <c r="L59" s="27" t="s">
        <v>3</v>
      </c>
    </row>
    <row r="60" spans="1:12" x14ac:dyDescent="0.25">
      <c r="A60" s="5" t="s">
        <v>151</v>
      </c>
      <c r="B60" s="6" t="s">
        <v>49</v>
      </c>
      <c r="C60" s="6" t="s">
        <v>48</v>
      </c>
      <c r="D60" s="7" t="s">
        <v>119</v>
      </c>
      <c r="E60" s="7" t="s">
        <v>30</v>
      </c>
      <c r="F60" s="21" t="s">
        <v>30</v>
      </c>
      <c r="G60" s="17" t="s">
        <v>30</v>
      </c>
      <c r="H60" s="22">
        <v>2595</v>
      </c>
      <c r="I60" s="22">
        <v>2076</v>
      </c>
      <c r="J60" s="28" t="s">
        <v>154</v>
      </c>
      <c r="K60" s="25">
        <v>640</v>
      </c>
      <c r="L60" s="27" t="s">
        <v>3</v>
      </c>
    </row>
    <row r="61" spans="1:12" x14ac:dyDescent="0.25">
      <c r="A61" s="36"/>
      <c r="B61" s="36"/>
      <c r="C61" s="36"/>
      <c r="D61" s="2"/>
      <c r="E61" s="2"/>
      <c r="F61" s="2"/>
      <c r="G61" s="2"/>
      <c r="H61" s="2"/>
      <c r="I61" s="2"/>
      <c r="J61" s="2"/>
      <c r="K61" s="37"/>
      <c r="L61" s="38"/>
    </row>
  </sheetData>
  <mergeCells count="18">
    <mergeCell ref="A1:C1"/>
    <mergeCell ref="L2:L3"/>
    <mergeCell ref="J2:K2"/>
    <mergeCell ref="A2:A3"/>
    <mergeCell ref="B2:B3"/>
    <mergeCell ref="C2:C3"/>
    <mergeCell ref="D1:G1"/>
    <mergeCell ref="D2:E2"/>
    <mergeCell ref="F2:G2"/>
    <mergeCell ref="H2:I2"/>
    <mergeCell ref="H32:I32"/>
    <mergeCell ref="J32:K32"/>
    <mergeCell ref="L32:L33"/>
    <mergeCell ref="A32:A33"/>
    <mergeCell ref="B32:B33"/>
    <mergeCell ref="C32:C33"/>
    <mergeCell ref="D32:E32"/>
    <mergeCell ref="F32:G3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 Document" ma:contentTypeID="0x010100B72ED250C60CFC47AE0A3A0E8940792600C340DB4947822C4099E296C6F352FC33" ma:contentTypeVersion="83" ma:contentTypeDescription="" ma:contentTypeScope="" ma:versionID="c6c58407c5e2e5f7c33530972a472ee9">
  <xsd:schema xmlns:xsd="http://www.w3.org/2001/XMLSchema" xmlns:xs="http://www.w3.org/2001/XMLSchema" xmlns:p="http://schemas.microsoft.com/office/2006/metadata/properties" xmlns:ns1="http://schemas.microsoft.com/sharepoint/v3" xmlns:ns2="e6671a59-50a7-4167-890c-836f7535b734" xmlns:ns3="dcc7e218-8b47-4273-ba28-07719656e1ad" xmlns:ns4="2e64aaae-efe8-4b36-9ab4-486f04499e09" targetNamespace="http://schemas.microsoft.com/office/2006/metadata/properties" ma:root="true" ma:fieldsID="069e2b747512699c83d73b33148e91e4" ns1:_="" ns2:_="" ns3:_="" ns4:_="">
    <xsd:import namespace="http://schemas.microsoft.com/sharepoint/v3"/>
    <xsd:import namespace="e6671a59-50a7-4167-890c-836f7535b734"/>
    <xsd:import namespace="dcc7e218-8b47-4273-ba28-07719656e1ad"/>
    <xsd:import namespace="2e64aaae-efe8-4b36-9ab4-486f04499e09"/>
    <xsd:element name="properties">
      <xsd:complexType>
        <xsd:sequence>
          <xsd:element name="documentManagement">
            <xsd:complexType>
              <xsd:all>
                <xsd:element ref="ns2:Doc_x0020_Owner" minOccurs="0"/>
                <xsd:element ref="ns2:Doc_x0020_Status"/>
                <xsd:element ref="ns2:InfoSec_x0020_Classification" minOccurs="0"/>
                <xsd:element ref="ns2:ISO_x0020_Department" minOccurs="0"/>
                <xsd:element ref="ns2:Date_x0020_Became_x0020_Record" minOccurs="0"/>
                <xsd:element ref="ns3:_dlc_DocIdUrl" minOccurs="0"/>
                <xsd:element ref="ns3:_dlc_DocIdPersistId" minOccurs="0"/>
                <xsd:element ref="ns3:_dlc_DocId" minOccurs="0"/>
                <xsd:element ref="ns2:Division" minOccurs="0"/>
                <xsd:element ref="ns4:b096d808b59a41b7a526eb1052d792f3" minOccurs="0"/>
                <xsd:element ref="ns4:TaxCatchAll" minOccurs="0"/>
                <xsd:element ref="ns4:TaxCatchAllLabel" minOccurs="0"/>
                <xsd:element ref="ns4:ac6042663e6544a5b5f6c47baa21cbec" minOccurs="0"/>
                <xsd:element ref="ns4:mb7a63be961241008d728fcf8db72869" minOccurs="0"/>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26" nillable="true" ma:displayName="Classification Status" ma:hidden="true"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671a59-50a7-4167-890c-836f7535b734" elementFormDefault="qualified">
    <xsd:import namespace="http://schemas.microsoft.com/office/2006/documentManagement/types"/>
    <xsd:import namespace="http://schemas.microsoft.com/office/infopath/2007/PartnerControls"/>
    <xsd:element name="Doc_x0020_Owner" ma:index="2" nillable="true" ma:displayName="Doc Owner" ma:description="" ma:list="UserInfo" ma:SharePointGroup="0" ma:internalName="Doc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0_Status" ma:index="3" ma:displayName="Doc Status" ma:format="Dropdown" ma:internalName="Doc_x0020_Status" ma:readOnly="false">
      <xsd:simpleType>
        <xsd:restriction base="dms:Choice">
          <xsd:enumeration value="Draft"/>
          <xsd:enumeration value="Under Review"/>
          <xsd:enumeration value="Final"/>
        </xsd:restriction>
      </xsd:simpleType>
    </xsd:element>
    <xsd:element name="InfoSec_x0020_Classification" ma:index="4" nillable="true" ma:displayName="InfoSec Classification" ma:description="" ma:format="RadioButtons" ma:internalName="InfoSec_x0020_Classification">
      <xsd:simpleType>
        <xsd:restriction base="dms:Choice">
          <xsd:enumeration value="CAISO Public"/>
          <xsd:enumeration value="Copyright 2019 California ISO"/>
          <xsd:enumeration value="California ISO INTERNAL USE. For use by all authorized California ISO personnel. Do not release or disclose outside the California ISO."/>
          <xsd:enumeration value="California ISO CONFIDENTIAL. For use by authorized California ISO personnel only with a need to know. Do not release or disclose outside the California ISO."/>
          <xsd:enumeration value="California ISO RESTRICTED. This information is for use solely by authorized California ISO employees with a need to know and a signed confidentiality non-disclosure agreement.  Do not release, disclose or reproduce this information."/>
          <xsd:enumeration value="PCII or CEII"/>
          <xsd:enumeration value="Privileged and Confidential. (Legal Use Only)."/>
          <xsd:enumeration value="Copyright 2018 California ISO"/>
          <xsd:enumeration value="Copyright 2017 California ISO"/>
          <xsd:enumeration value="Copyright 2016 California ISO"/>
          <xsd:enumeration value="Copyright 2015 California ISO"/>
          <xsd:enumeration value="Copyright 2014 California ISO"/>
          <xsd:enumeration value="Copyright 2013 California ISO"/>
          <xsd:enumeration value="Copyright 2012 California ISO"/>
          <xsd:enumeration value="Copyright 2011 California ISO"/>
        </xsd:restriction>
      </xsd:simpleType>
    </xsd:element>
    <xsd:element name="ISO_x0020_Department" ma:index="5" nillable="true" ma:displayName="ISO Department" ma:description="" ma:format="Dropdown" ma:internalName="ISO_x0020_Department">
      <xsd:simpleType>
        <xsd:restriction base="dms:Choice">
          <xsd:enumeration value="Business Solutions"/>
          <xsd:enumeration value="Campus Operations"/>
          <xsd:enumeration value="CFO &amp; Treasurer"/>
          <xsd:enumeration value="Communications &amp; Public Relations"/>
          <xsd:enumeration value="Compensation &amp; Benefits"/>
          <xsd:enumeration value="Compliance &amp; Corporate Affairs"/>
          <xsd:enumeration value="Corporate Secretary"/>
          <xsd:enumeration value="Customer Service and Stakeholder Affairs"/>
          <xsd:enumeration value="Customer Services &amp; Industrial Affairs"/>
          <xsd:enumeration value="Day-Ahead Market and Real-Time Operations Support"/>
          <xsd:enumeration value="Enterprise Model Management"/>
          <xsd:enumeration value="Executive Advisor - Operations"/>
          <xsd:enumeration value="Executive Office"/>
          <xsd:enumeration value="Federal Affairs"/>
          <xsd:enumeration value="Government Affairs"/>
          <xsd:enumeration value="Grid Assets"/>
          <xsd:enumeration value="Human Resources"/>
          <xsd:enumeration value="Human Resources Operations"/>
          <xsd:enumeration value="Information Security"/>
          <xsd:enumeration value="Infrastructure Contracts and Management"/>
          <xsd:enumeration value="Interconnection Implementation"/>
          <xsd:enumeration value="Internal Audit"/>
          <xsd:enumeration value="IT Architecture"/>
          <xsd:enumeration value="IT Enterprise Support &amp; Campus Operations"/>
          <xsd:enumeration value="IT Infrastructure Engineering &amp; Systems Operations"/>
          <xsd:enumeration value="IT Operations"/>
          <xsd:enumeration value="Learning &amp; Leadership Development"/>
          <xsd:enumeration value="Legal"/>
          <xsd:enumeration value="Market &amp; Infrastructure Compliance"/>
          <xsd:enumeration value="Market &amp; Infrastructure Policy"/>
          <xsd:enumeration value="Market Analysis &amp; Development"/>
          <xsd:enumeration value="Market Analysis and Development"/>
          <xsd:enumeration value="Market Development and Analysis"/>
          <xsd:enumeration value="Market Monitoring"/>
          <xsd:enumeration value="Market Services"/>
          <xsd:enumeration value="Market Validation and Quality Analysis"/>
          <xsd:enumeration value="Operational Readiness"/>
          <xsd:enumeration value="Operations Compliance &amp; Control"/>
          <xsd:enumeration value="Operations Engineering Services"/>
          <xsd:enumeration value="Operations Process, Procedures and Training"/>
          <xsd:enumeration value="Power Systems and Smart Grid Technology Development"/>
          <xsd:enumeration value="Power Systems Technology Development"/>
          <xsd:enumeration value="Power Systems Technology Oerations"/>
          <xsd:enumeration value="Power Systems Technology Operations"/>
          <xsd:enumeration value="Program Office"/>
          <xsd:enumeration value="QA, Architecture and Enterprise Data Mgmt"/>
          <xsd:enumeration value="Regulatory Contracts"/>
          <xsd:enumeration value="Renewable Studies"/>
          <xsd:enumeration value="Security, Architecture, Model Management &amp; Quality"/>
          <xsd:enumeration value="Short-Term Demand and Renewable Forecasting"/>
          <xsd:enumeration value="Smart Grid Technologies &amp; Strategy"/>
          <xsd:enumeration value="Transmission Infrastructure Planning"/>
          <xsd:enumeration value="State Affairs"/>
          <xsd:enumeration value="State Regulatory Strategy"/>
          <xsd:enumeration value="Strategic Alliances"/>
          <xsd:enumeration value="System Operations"/>
          <xsd:enumeration value="Corporate Business Operations"/>
          <xsd:enumeration value="Corporate Compliance"/>
          <xsd:enumeration value="Business Solutions and Quality"/>
          <xsd:enumeration value="Infrastructure Development"/>
          <xsd:enumeration value="Business Planning and Operations"/>
          <xsd:enumeration value="Regional Affairs"/>
          <xsd:enumeration value="Regulatory Affairs"/>
          <xsd:enumeration value="Regulatory Affairs - DER"/>
        </xsd:restriction>
      </xsd:simpleType>
    </xsd:element>
    <xsd:element name="Date_x0020_Became_x0020_Record" ma:index="6" nillable="true" ma:displayName="Date Became Record" ma:default="[today]" ma:description="" ma:format="DateOnly" ma:hidden="true" ma:internalName="Date_x0020_Became_x0020_Record" ma:readOnly="false">
      <xsd:simpleType>
        <xsd:restriction base="dms:DateTime"/>
      </xsd:simpleType>
    </xsd:element>
    <xsd:element name="Division" ma:index="16" nillable="true" ma:displayName="ISO Division" ma:default="Transmission Planning &amp; Infrastructure Development" ma:description="" ma:format="Dropdown" ma:internalName="Division">
      <xsd:simpleType>
        <xsd:restriction base="dms:Choice">
          <xsd:enumeration value="Executive Office"/>
          <xsd:enumeration value="External and Customer Affairs"/>
          <xsd:enumeration value="General Counsel"/>
          <xsd:enumeration value="Human Resources"/>
          <xsd:enumeration value="Market Monitoring"/>
          <xsd:enumeration value="Market Quality &amp; Renewable Integration"/>
          <xsd:enumeration value="Operations"/>
          <xsd:enumeration value="Policy &amp; Client Services"/>
          <xsd:enumeration value="Regional &amp; Federal Affairs"/>
          <xsd:enumeration value="Technology"/>
          <xsd:enumeration value="Transmission Planning &amp; Infrastructure Development"/>
          <xsd:enumeration value="Customer &amp; State Affairs"/>
          <xsd:enumeration value="General Counsel &amp; Administration"/>
          <xsd:enumeration value="Market and Infrastructure Development"/>
        </xsd:restriction>
      </xsd:simpleType>
    </xsd:element>
  </xsd:schema>
  <xsd:schema xmlns:xsd="http://www.w3.org/2001/XMLSchema" xmlns:xs="http://www.w3.org/2001/XMLSchema" xmlns:dms="http://schemas.microsoft.com/office/2006/documentManagement/types" xmlns:pc="http://schemas.microsoft.com/office/infopath/2007/PartnerControls" targetNamespace="dcc7e218-8b47-4273-ba28-07719656e1ad" elementFormDefault="qualified">
    <xsd:import namespace="http://schemas.microsoft.com/office/2006/documentManagement/types"/>
    <xsd:import namespace="http://schemas.microsoft.com/office/infopath/2007/PartnerControls"/>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false">
      <xsd:simpleType>
        <xsd:restriction base="dms:Boolea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18"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379d5730-78e4-4cbb-96dd-e465d29e98e0}" ma:internalName="TaxCatchAll" ma:showField="CatchAllData"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379d5730-78e4-4cbb-96dd-e465d29e98e0}" ma:internalName="TaxCatchAllLabel" ma:readOnly="true" ma:showField="CatchAllDataLabel"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22"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4"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2021-10-28T22:18:05+00:00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Revised Transmission Capability Estimates for use in the CPUC's Integrated Resource Planning Process</ISOSummary>
    <Market_x0020_Notice xmlns="5bcbeff6-7c02-4b0f-b125-f1b3d566cc14">false</Market_x0020_Notice>
    <Document_x0020_Type xmlns="5bcbeff6-7c02-4b0f-b125-f1b3d566cc14">Study</Document_x0020_Type>
    <News_x0020_Release xmlns="5bcbeff6-7c02-4b0f-b125-f1b3d566cc14">false</News_x0020_Release>
    <ParentISOGroups xmlns="5bcbeff6-7c02-4b0f-b125-f1b3d566cc14">Transmission capability estimate inputs for CPUC integrated resource plan - Jul 27, 2021|79bebad0-e696-4e04-a958-1aaf53a12248</ParentISOGroups>
    <Orig_x0020_Post_x0020_Date xmlns="5bcbeff6-7c02-4b0f-b125-f1b3d566cc14">2021-10-28T22:18:05+00:00</Orig_x0020_Post_x0020_Date>
    <ContentReviewInterval xmlns="5bcbeff6-7c02-4b0f-b125-f1b3d566cc14">24</ContentReviewInterval>
    <IsDisabled xmlns="5bcbeff6-7c02-4b0f-b125-f1b3d566cc14">false</IsDisabled>
    <CrawlableUniqueID xmlns="5bcbeff6-7c02-4b0f-b125-f1b3d566cc14">37a0ac37-93e4-4222-bbc7-c01bea1c978d</CrawlableUniqueID>
  </documentManagement>
</p:properties>
</file>

<file path=customXml/itemProps1.xml><?xml version="1.0" encoding="utf-8"?>
<ds:datastoreItem xmlns:ds="http://schemas.openxmlformats.org/officeDocument/2006/customXml" ds:itemID="{B0D24273-9FC1-4C88-B0B6-84FC53D0B96E}"/>
</file>

<file path=customXml/itemProps2.xml><?xml version="1.0" encoding="utf-8"?>
<ds:datastoreItem xmlns:ds="http://schemas.openxmlformats.org/officeDocument/2006/customXml" ds:itemID="{99A0D67F-3895-4E97-9F65-42DC1C2499C3}"/>
</file>

<file path=customXml/itemProps3.xml><?xml version="1.0" encoding="utf-8"?>
<ds:datastoreItem xmlns:ds="http://schemas.openxmlformats.org/officeDocument/2006/customXml" ds:itemID="{EED8CA0A-F1CC-4DAC-9027-1955E500FB27}"/>
</file>

<file path=customXml/itemProps4.xml><?xml version="1.0" encoding="utf-8"?>
<ds:datastoreItem xmlns:ds="http://schemas.openxmlformats.org/officeDocument/2006/customXml" ds:itemID="{7FC96078-717E-4F9E-99D6-CDD15AFE0D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TxCapabilityEstimates</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Transmission Capability Estimates for use in the CPUC's Integrated Resource Planning Process</dc:title>
  <dc:creator>Barave, Sushant</dc:creator>
  <cp:lastModifiedBy>Nebiyu Yimer</cp:lastModifiedBy>
  <dcterms:created xsi:type="dcterms:W3CDTF">2019-05-20T05:22:20Z</dcterms:created>
  <dcterms:modified xsi:type="dcterms:W3CDTF">2021-10-28T20:59:28Z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DocumentType">
    <vt:lpwstr>101;#Drafts|50adc480-77e4-415f-afca-374874756b23</vt:lpwstr>
  </property>
  <property fmtid="{D5CDD505-2E9C-101B-9397-08002B2CF9AE}" pid="4" name="AutoClassTopic">
    <vt:lpwstr/>
  </property>
  <property fmtid="{D5CDD505-2E9C-101B-9397-08002B2CF9AE}" pid="5" name="AutoClassRecordSeries">
    <vt:lpwstr>84;#Operations:OPR13-265 - Gen and Trans Planning, Const and Interconnection Proj Records and Operating Agreements|d46a4a1d-ea2e-4c73-b69a-0ca21e5b3074</vt:lpwstr>
  </property>
  <property fmtid="{D5CDD505-2E9C-101B-9397-08002B2CF9AE}" pid="6" name="_dlc_DocIdItemGuid">
    <vt:lpwstr>4a601f29-0b5f-42e3-aefd-a00c14257a8c</vt:lpwstr>
  </property>
  <property fmtid="{D5CDD505-2E9C-101B-9397-08002B2CF9AE}" pid="7" name="RLPreviousUrl">
    <vt:lpwstr>Records/TPP/TPP_2021-2022/Policy/03_Tx_Input/TransmissionCapabilityEstimatesForCPUC_r1_Posting_Revised.xlsx</vt:lpwstr>
  </property>
  <property fmtid="{D5CDD505-2E9C-101B-9397-08002B2CF9AE}" pid="8" name="ISOArchive">
    <vt:lpwstr/>
  </property>
  <property fmtid="{D5CDD505-2E9C-101B-9397-08002B2CF9AE}" pid="9" name="ISOGroup">
    <vt:lpwstr/>
  </property>
  <property fmtid="{D5CDD505-2E9C-101B-9397-08002B2CF9AE}" pid="10" name="ISOTopic">
    <vt:lpwstr>311;#Planning|285a5f2c-fbc6-40b5-af08-c23b5949dd29</vt:lpwstr>
  </property>
  <property fmtid="{D5CDD505-2E9C-101B-9397-08002B2CF9AE}" pid="11" name="ISOKeywords">
    <vt:lpwstr/>
  </property>
</Properties>
</file>