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1" activeTab="1"/>
  </bookViews>
  <sheets>
    <sheet name="Single LSE" sheetId="1" r:id="rId1"/>
    <sheet name="Multiple LSE" sheetId="2" r:id="rId2"/>
    <sheet name="LSE Underschedules DA" sheetId="3" r:id="rId3"/>
    <sheet name="PDR Resource 50% Compliance" sheetId="4" r:id="rId4"/>
    <sheet name="Gaming Example" sheetId="5" r:id="rId5"/>
    <sheet name="HybridModel" sheetId="6" r:id="rId6"/>
  </sheets>
  <definedNames/>
  <calcPr fullCalcOnLoad="1"/>
</workbook>
</file>

<file path=xl/sharedStrings.xml><?xml version="1.0" encoding="utf-8"?>
<sst xmlns="http://schemas.openxmlformats.org/spreadsheetml/2006/main" count="284" uniqueCount="123">
  <si>
    <t>PDR-1</t>
  </si>
  <si>
    <t>PDR-2</t>
  </si>
  <si>
    <t>PDR-A</t>
  </si>
  <si>
    <t>Adjustment</t>
  </si>
  <si>
    <t>CSP's operation in DA Market</t>
  </si>
  <si>
    <t>CSP's operation in RT Market</t>
  </si>
  <si>
    <t>Settlement to LSE</t>
  </si>
  <si>
    <t>"Instructed" Deviation</t>
  </si>
  <si>
    <t>"Uninstructed" Deviation</t>
  </si>
  <si>
    <t>Assume:</t>
  </si>
  <si>
    <t>2. LSE schedules 100% of forecast in DAM</t>
  </si>
  <si>
    <t>3. PDR resource complies perfectly with schedule &amp; dispatch</t>
  </si>
  <si>
    <t>Comment</t>
  </si>
  <si>
    <t>PDR-1: RT DR award appears as "uninstructed" deviation.</t>
  </si>
  <si>
    <t>PDR-A: Credit to CSP for DA DR award.</t>
  </si>
  <si>
    <t>PDR-A: Credit to CSP for RT DR award.</t>
  </si>
  <si>
    <t>PDR-2: DA &amp; RT DR awards appear as "uninstructed" deviation.</t>
  </si>
  <si>
    <t>"Uninstructed" deviations are settled at RT Energy price.</t>
  </si>
  <si>
    <t>1. Perfect demand forecast</t>
  </si>
  <si>
    <t>PDR-1 &amp; -2: Energy payment to CSP is negotiated between CSP and LSE, and occurs outside CAISO.</t>
  </si>
  <si>
    <t>"Actual PDR" 
(baseline - meter reads)</t>
  </si>
  <si>
    <t>Adjusted Schedule for DA Energy</t>
  </si>
  <si>
    <t>Cleared DA Schedule</t>
  </si>
  <si>
    <t>Cleared Demand Reduction</t>
  </si>
  <si>
    <t>Adjustments for calculating deviaions</t>
  </si>
  <si>
    <t>1. LSE schedules 100 MW in DAM.</t>
  </si>
  <si>
    <t>2. CSP is awarded 10 MW reduction in DAM.</t>
  </si>
  <si>
    <t>3. CSP is awarded another 5 MW reduction in RTM.</t>
  </si>
  <si>
    <t>2. LSE schedules 90% of forecast in DAM</t>
  </si>
  <si>
    <t>PDR-1 Adjustment to LSEs determined by baseline calculation.</t>
  </si>
  <si>
    <t>4. PDR resource has a multiple LSEs.</t>
  </si>
  <si>
    <t>LSEs' DA Demand Schedule</t>
  </si>
  <si>
    <t>CSP Adjustment to LSEs' DA Schedule</t>
  </si>
  <si>
    <t>LSEs' Original DA Schedule</t>
  </si>
  <si>
    <t>PDR-A: Adjust LSEs' metered demand for CSP's DA + RT DR awards.</t>
  </si>
  <si>
    <t>LSEs' Adjusted DA Schedule</t>
  </si>
  <si>
    <t xml:space="preserve"> LSEs' metered load</t>
  </si>
  <si>
    <t>Underscheduling charges (apply only until convergence and scarcity bidding)</t>
  </si>
  <si>
    <t>15% error (@$150/MW)</t>
  </si>
  <si>
    <t>Above 20% error (@$250/MW)</t>
  </si>
  <si>
    <t>underscheduling as a percent</t>
  </si>
  <si>
    <t>Scenario A:</t>
  </si>
  <si>
    <t>Scenario B:</t>
  </si>
  <si>
    <t>3. PDR resource performs at 50%</t>
  </si>
  <si>
    <t>Scenario 2:</t>
  </si>
  <si>
    <t>Multiple LSEs, single CSP.</t>
  </si>
  <si>
    <t>1. LSE schedules 10 MW in DAM</t>
  </si>
  <si>
    <t>2. CSP is awarded 1 MW reduction in DAM</t>
  </si>
  <si>
    <t>3. CSP is awarded another 1 MW reduction in RTM</t>
  </si>
  <si>
    <t>4. CSP's DR program includes customers from two LSEs.</t>
  </si>
  <si>
    <t xml:space="preserve">    In PDR-1 model, CSP informs CAISO regarding allocation of MW between LSEs.  Alternatively, CSP may either set up a PDR resource</t>
  </si>
  <si>
    <t xml:space="preserve">    for each LSE, or use a single PDR resource and use non-CAISO settlements for allocation among LSEs.</t>
  </si>
  <si>
    <t xml:space="preserve">    In PDR-A model, CSP informs CAISO regarding allocation of MW between LSEs, for uninstructed energy calculations.</t>
  </si>
  <si>
    <t>2. LSEs schedule 100% of forecast in DAM</t>
  </si>
  <si>
    <t>LSE1</t>
  </si>
  <si>
    <t>LSE2</t>
  </si>
  <si>
    <t>LSE's DA Demand Schedule</t>
  </si>
  <si>
    <t>PDR-1: CSP's Cleared DA Bid (see row 4).</t>
  </si>
  <si>
    <t>PDR-1: For settlements (after Operating Day), reduce LSE Schedule for DR award.</t>
  </si>
  <si>
    <t>PDR-1:  CSP informs CAISO regarding allocation of MW between LSEs.</t>
  </si>
  <si>
    <t>Settlement to CSP</t>
  </si>
  <si>
    <t>LSE's Final Metered Demand</t>
  </si>
  <si>
    <t>Meter Read</t>
  </si>
  <si>
    <t>See
below</t>
  </si>
  <si>
    <t>("Uninstructed" deviations are settled at RT Energy price.)</t>
  </si>
  <si>
    <t>(There may be a more appropriate term than "uninstructed" deviation.)</t>
  </si>
  <si>
    <t>Calculation of "Uninstructed" Deviation in PDR-A:</t>
  </si>
  <si>
    <t>LSE's Original DA Schedule</t>
  </si>
  <si>
    <t>CSP informs CAISO regarding allocation of MW between LSEs.</t>
  </si>
  <si>
    <t>LSE's Adjusted DA Schedule</t>
  </si>
  <si>
    <t>Actual Meter Read</t>
  </si>
  <si>
    <t>Scenario 5:</t>
  </si>
  <si>
    <t>Illustration of Gaming concern - LSE is same company as CSP, DA schedule exceeds forecast.</t>
  </si>
  <si>
    <t>1. LSE/CSP schedules 12 MW in DAM.</t>
  </si>
  <si>
    <t>2. LSE/CSP is awarded 2 MW reduction in DAM.  No participation in RTM.</t>
  </si>
  <si>
    <t>3. LSE/CSP seeks profit by overscheduling at DLAP and being paid at Sub-LAP for "reduction" to normal demand.</t>
  </si>
  <si>
    <t>4. LSE/CSP has previously manipulated its "baseline" consumption.</t>
  </si>
  <si>
    <t>1. Perfect demand forecast = 10 MW.</t>
  </si>
  <si>
    <t>2. LSE schedules 150% of forecast in DAM</t>
  </si>
  <si>
    <t>3. PDR award reduces DA schedule back to forecasted demand.</t>
  </si>
  <si>
    <t>4. Prices:  DA DLAP = $50, DA Sub-LAP = $200</t>
  </si>
  <si>
    <t>PDR-A MW</t>
  </si>
  <si>
    <t>Demand Settlement</t>
  </si>
  <si>
    <t>DR Settlement</t>
  </si>
  <si>
    <t>12 MWh * $50/MWh</t>
  </si>
  <si>
    <t>2 MWh * $200/MWh</t>
  </si>
  <si>
    <t>Net credit to CSP = 2 MWh * $200/MWh</t>
  </si>
  <si>
    <t>Calculation of "Uninstructed" Deviation:</t>
  </si>
  <si>
    <t>Scenario assumes that LSE/CSP has previously manipulated its "baseline" consumption.</t>
  </si>
  <si>
    <t>LSE's Adjusted Schedule</t>
  </si>
  <si>
    <t>Demand</t>
  </si>
  <si>
    <t>DR</t>
  </si>
  <si>
    <t>Final Settlement to LSE/CSP</t>
  </si>
  <si>
    <t>Net settlement = $600 for demand - $400 credit for "DR" = $200</t>
  </si>
  <si>
    <t>Average price = $200 / 10 MWh = $20/MWh</t>
  </si>
  <si>
    <t>Hybrid settlement - CAISO returns DA DLAP price to LSE, pays CSP (Sub-LAP - DLAP) price.</t>
  </si>
  <si>
    <t>Basic scenario - Single LSE, single CSP, perfect forecast &amp; DA schedule, perfect DR compliance.</t>
  </si>
  <si>
    <t>1. LSE schedules 10 MW in DAM.</t>
  </si>
  <si>
    <t>2. CSP is awarded 1 MW reduction in DAM.</t>
  </si>
  <si>
    <t>3. CSP is awarded another 1 MW reduction in RTM.</t>
  </si>
  <si>
    <t>4. DR resource has a single LSE and a single CSP.</t>
  </si>
  <si>
    <t>4. Prices:  DA DLAP = $50, DA Sub-LAP = $200, RT Sub-LAP = $500</t>
  </si>
  <si>
    <t>PDR-H MW</t>
  </si>
  <si>
    <t>LSE Settlement</t>
  </si>
  <si>
    <t>CSP Settlement</t>
  </si>
  <si>
    <t>10 MWh * $50/MWh</t>
  </si>
  <si>
    <t>Return 1 MWh * $50/MWh to LSE for CSP's Cleared DA Bid (see row 4)</t>
  </si>
  <si>
    <t>Net charge to LSE = 9 MWh * $50/MWh</t>
  </si>
  <si>
    <t>1 MWh * ($200/MWh - $50/MWh)</t>
  </si>
  <si>
    <t>Net credit to CSP = 1 MWh * $150/MWh</t>
  </si>
  <si>
    <t>1 MWh * ($500/MWh - $50/MWh)</t>
  </si>
  <si>
    <t>Net credit to CSP = 1 MWh * $450/MWh</t>
  </si>
  <si>
    <t>PDR-A: "LSE Scheduled Demand is reduced by the amount of Actual PDR for purposes of calculating the uninstructed energy and for CAISO administrative fees."</t>
  </si>
  <si>
    <t>DR Adjustment in DA Market</t>
  </si>
  <si>
    <t>From row 2</t>
  </si>
  <si>
    <t>Net DR Adjustment for RT Market</t>
  </si>
  <si>
    <t>Net DR adjustment to LSE after DA market: 1 MWh * $50/MWh DA DLAP price</t>
  </si>
  <si>
    <t>Scenario 1:</t>
  </si>
  <si>
    <t>PDR-1: CSP's Cleared DA Bid (see row 4)</t>
  </si>
  <si>
    <t>PDR-1 &amp; -2: Energy payment to CSP is negotiated between CSP, LSE, and end-use customer, and occurs outside CAISO.</t>
  </si>
  <si>
    <t>PDR-A: Credit to CSP for DA DR award.
Adjusted for 50% compliance</t>
  </si>
  <si>
    <t>PDR-A: Credit to CSP for RT DR award.
Adjusted for 50% compliance</t>
  </si>
  <si>
    <t>Net charge to LSE = 12 MWh * $50/MWh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</si>
</sst>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 quotePrefix="1">
      <alignment horizontal="left" wrapText="1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0" fillId="0" borderId="0" xfId="0" applyBorder="1" applyAlignment="1" quotePrefix="1">
      <alignment horizontal="right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9" fontId="0" fillId="0" borderId="0" xfId="2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" xfId="0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 quotePrefix="1">
      <alignment horizontal="right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5" xfId="0" applyFill="1" applyBorder="1" applyAlignment="1" quotePrefix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0" fillId="0" borderId="8" xfId="0" applyFill="1" applyBorder="1" applyAlignment="1" quotePrefix="1">
      <alignment horizontal="left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 quotePrefix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 quotePrefix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0" fillId="0" borderId="8" xfId="0" applyFill="1" applyBorder="1" applyAlignment="1" quotePrefix="1">
      <alignment horizontal="left" vertical="center"/>
    </xf>
    <xf numFmtId="0" fontId="0" fillId="0" borderId="0" xfId="0" applyFill="1" applyBorder="1" applyAlignment="1" quotePrefix="1">
      <alignment horizontal="right"/>
    </xf>
    <xf numFmtId="0" fontId="0" fillId="0" borderId="5" xfId="0" applyFill="1" applyBorder="1" applyAlignment="1" quotePrefix="1">
      <alignment horizontal="left" wrapText="1"/>
    </xf>
    <xf numFmtId="0" fontId="0" fillId="0" borderId="0" xfId="0" applyFill="1" applyBorder="1" applyAlignment="1">
      <alignment horizontal="right" wrapText="1"/>
    </xf>
    <xf numFmtId="9" fontId="0" fillId="0" borderId="0" xfId="2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 quotePrefix="1">
      <alignment horizontal="left"/>
    </xf>
    <xf numFmtId="0" fontId="0" fillId="0" borderId="2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 quotePrefix="1">
      <alignment horizontal="left"/>
    </xf>
    <xf numFmtId="0" fontId="0" fillId="0" borderId="7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 quotePrefix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horizontal="right" vertical="center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right" vertical="center" wrapText="1"/>
    </xf>
    <xf numFmtId="0" fontId="0" fillId="0" borderId="4" xfId="0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 quotePrefix="1">
      <alignment horizontal="right" wrapText="1"/>
    </xf>
    <xf numFmtId="0" fontId="0" fillId="0" borderId="0" xfId="0" applyFont="1" applyFill="1" applyBorder="1" applyAlignment="1">
      <alignment horizontal="right"/>
    </xf>
    <xf numFmtId="0" fontId="2" fillId="0" borderId="2" xfId="0" applyFont="1" applyFill="1" applyBorder="1" applyAlignment="1" quotePrefix="1">
      <alignment horizontal="left"/>
    </xf>
    <xf numFmtId="0" fontId="2" fillId="0" borderId="2" xfId="0" applyFont="1" applyFill="1" applyBorder="1" applyAlignment="1" quotePrefix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8" xfId="0" applyFill="1" applyBorder="1" applyAlignment="1" quotePrefix="1">
      <alignment horizontal="left" wrapText="1"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C33" sqref="C33"/>
    </sheetView>
  </sheetViews>
  <sheetFormatPr defaultColWidth="9.140625" defaultRowHeight="12.75"/>
  <cols>
    <col min="1" max="1" width="12.140625" style="27" customWidth="1"/>
    <col min="2" max="2" width="30.57421875" style="27" customWidth="1"/>
    <col min="3" max="5" width="9.140625" style="27" customWidth="1"/>
    <col min="6" max="6" width="37.140625" style="27" customWidth="1"/>
    <col min="7" max="16384" width="9.140625" style="27" customWidth="1"/>
  </cols>
  <sheetData>
    <row r="1" spans="1:6" ht="12.75">
      <c r="A1" s="81" t="s">
        <v>117</v>
      </c>
      <c r="B1" s="82" t="s">
        <v>96</v>
      </c>
      <c r="C1" s="52"/>
      <c r="D1" s="52"/>
      <c r="E1" s="52"/>
      <c r="F1" s="49"/>
    </row>
    <row r="2" spans="1:6" ht="12.75">
      <c r="A2" s="83"/>
      <c r="B2" s="84" t="s">
        <v>97</v>
      </c>
      <c r="C2" s="85"/>
      <c r="D2" s="85"/>
      <c r="E2" s="85"/>
      <c r="F2" s="33"/>
    </row>
    <row r="3" spans="1:6" ht="12.75">
      <c r="A3" s="86"/>
      <c r="B3" s="88" t="s">
        <v>98</v>
      </c>
      <c r="C3" s="85"/>
      <c r="D3" s="85"/>
      <c r="E3" s="85"/>
      <c r="F3" s="33"/>
    </row>
    <row r="4" spans="1:6" ht="12.75">
      <c r="A4" s="86"/>
      <c r="B4" s="88" t="s">
        <v>99</v>
      </c>
      <c r="C4" s="85"/>
      <c r="D4" s="85"/>
      <c r="E4" s="85"/>
      <c r="F4" s="33"/>
    </row>
    <row r="5" spans="1:6" ht="12.75">
      <c r="A5" s="89"/>
      <c r="B5" s="91" t="s">
        <v>100</v>
      </c>
      <c r="C5" s="91"/>
      <c r="D5" s="91"/>
      <c r="E5" s="91"/>
      <c r="F5" s="80"/>
    </row>
    <row r="7" spans="1:6" ht="12.75">
      <c r="A7" s="92" t="s">
        <v>9</v>
      </c>
      <c r="B7" s="84" t="s">
        <v>18</v>
      </c>
      <c r="C7" s="52"/>
      <c r="D7" s="52"/>
      <c r="E7" s="52"/>
      <c r="F7" s="49"/>
    </row>
    <row r="8" spans="1:6" ht="12.75">
      <c r="A8" s="86"/>
      <c r="B8" s="85" t="s">
        <v>10</v>
      </c>
      <c r="C8" s="85"/>
      <c r="D8" s="85"/>
      <c r="E8" s="85"/>
      <c r="F8" s="33"/>
    </row>
    <row r="9" spans="1:6" ht="12.75">
      <c r="A9" s="89"/>
      <c r="B9" s="91" t="s">
        <v>11</v>
      </c>
      <c r="C9" s="91"/>
      <c r="D9" s="91"/>
      <c r="E9" s="91"/>
      <c r="F9" s="80"/>
    </row>
    <row r="11" spans="1:6" ht="12.75">
      <c r="A11" s="46"/>
      <c r="B11" s="52"/>
      <c r="C11" s="53" t="s">
        <v>0</v>
      </c>
      <c r="D11" s="53" t="s">
        <v>1</v>
      </c>
      <c r="E11" s="53" t="s">
        <v>2</v>
      </c>
      <c r="F11" s="34" t="s">
        <v>12</v>
      </c>
    </row>
    <row r="12" spans="1:6" ht="12.75">
      <c r="A12" s="46"/>
      <c r="B12" s="52"/>
      <c r="C12" s="54"/>
      <c r="D12" s="54"/>
      <c r="E12" s="54"/>
      <c r="F12" s="55"/>
    </row>
    <row r="13" spans="1:6" ht="12.75">
      <c r="A13" s="37"/>
      <c r="B13" s="56" t="s">
        <v>56</v>
      </c>
      <c r="C13" s="36"/>
      <c r="D13" s="36"/>
      <c r="E13" s="36"/>
      <c r="F13" s="33"/>
    </row>
    <row r="14" spans="1:6" ht="12.75">
      <c r="A14" s="57">
        <v>1</v>
      </c>
      <c r="B14" s="58" t="s">
        <v>22</v>
      </c>
      <c r="C14" s="59">
        <v>10</v>
      </c>
      <c r="D14" s="59">
        <v>10</v>
      </c>
      <c r="E14" s="59">
        <v>10</v>
      </c>
      <c r="F14" s="60"/>
    </row>
    <row r="15" spans="1:6" ht="12.75">
      <c r="A15" s="57">
        <v>2</v>
      </c>
      <c r="B15" s="58" t="s">
        <v>3</v>
      </c>
      <c r="C15" s="59">
        <v>-1</v>
      </c>
      <c r="D15" s="59"/>
      <c r="E15" s="59"/>
      <c r="F15" s="61" t="s">
        <v>118</v>
      </c>
    </row>
    <row r="16" spans="1:6" ht="25.5">
      <c r="A16" s="62">
        <v>3</v>
      </c>
      <c r="B16" s="63" t="s">
        <v>21</v>
      </c>
      <c r="C16" s="64">
        <v>9</v>
      </c>
      <c r="D16" s="64">
        <v>10</v>
      </c>
      <c r="E16" s="64">
        <v>10</v>
      </c>
      <c r="F16" s="65" t="s">
        <v>58</v>
      </c>
    </row>
    <row r="17" spans="1:6" ht="12.75">
      <c r="A17" s="57"/>
      <c r="B17" s="66"/>
      <c r="C17" s="59"/>
      <c r="D17" s="59"/>
      <c r="E17" s="59"/>
      <c r="F17" s="60"/>
    </row>
    <row r="18" spans="1:6" ht="12.75">
      <c r="A18" s="57"/>
      <c r="B18" s="67" t="s">
        <v>4</v>
      </c>
      <c r="C18" s="59"/>
      <c r="D18" s="59"/>
      <c r="E18" s="59"/>
      <c r="F18" s="60"/>
    </row>
    <row r="19" spans="1:6" ht="12.75">
      <c r="A19" s="57">
        <v>4</v>
      </c>
      <c r="B19" s="58" t="s">
        <v>23</v>
      </c>
      <c r="C19" s="59">
        <v>-1</v>
      </c>
      <c r="D19" s="59">
        <v>-1</v>
      </c>
      <c r="E19" s="59">
        <v>-1</v>
      </c>
      <c r="F19" s="60"/>
    </row>
    <row r="20" spans="1:6" ht="12.75">
      <c r="A20" s="57">
        <v>5</v>
      </c>
      <c r="B20" s="68" t="s">
        <v>60</v>
      </c>
      <c r="C20" s="59"/>
      <c r="D20" s="59"/>
      <c r="E20" s="59">
        <v>-1</v>
      </c>
      <c r="F20" s="61" t="s">
        <v>14</v>
      </c>
    </row>
    <row r="21" spans="1:6" ht="12.75">
      <c r="A21" s="69"/>
      <c r="B21" s="70"/>
      <c r="C21" s="71"/>
      <c r="D21" s="71"/>
      <c r="E21" s="71"/>
      <c r="F21" s="72"/>
    </row>
    <row r="22" spans="1:6" ht="12.75">
      <c r="A22" s="57"/>
      <c r="B22" s="67" t="s">
        <v>5</v>
      </c>
      <c r="C22" s="59"/>
      <c r="D22" s="59"/>
      <c r="E22" s="59"/>
      <c r="F22" s="60"/>
    </row>
    <row r="23" spans="1:6" ht="12.75">
      <c r="A23" s="57">
        <v>6</v>
      </c>
      <c r="B23" s="58" t="s">
        <v>23</v>
      </c>
      <c r="C23" s="59">
        <v>-1</v>
      </c>
      <c r="D23" s="59">
        <v>-1</v>
      </c>
      <c r="E23" s="59">
        <v>-1</v>
      </c>
      <c r="F23" s="60"/>
    </row>
    <row r="24" spans="1:6" ht="12.75">
      <c r="A24" s="62">
        <v>7</v>
      </c>
      <c r="B24" s="73" t="s">
        <v>60</v>
      </c>
      <c r="C24" s="64"/>
      <c r="D24" s="64"/>
      <c r="E24" s="64">
        <v>-1</v>
      </c>
      <c r="F24" s="74" t="s">
        <v>15</v>
      </c>
    </row>
    <row r="25" spans="1:6" ht="12.75">
      <c r="A25" s="57"/>
      <c r="B25" s="66"/>
      <c r="C25" s="59"/>
      <c r="D25" s="59"/>
      <c r="E25" s="59"/>
      <c r="F25" s="60"/>
    </row>
    <row r="26" spans="1:6" ht="12.75">
      <c r="A26" s="57"/>
      <c r="B26" s="67" t="s">
        <v>61</v>
      </c>
      <c r="C26" s="59"/>
      <c r="D26" s="59"/>
      <c r="E26" s="59"/>
      <c r="F26" s="60"/>
    </row>
    <row r="27" spans="1:6" ht="12.75">
      <c r="A27" s="57">
        <v>8</v>
      </c>
      <c r="B27" s="58" t="s">
        <v>62</v>
      </c>
      <c r="C27" s="59">
        <v>8</v>
      </c>
      <c r="D27" s="59">
        <v>8</v>
      </c>
      <c r="E27" s="59">
        <v>8</v>
      </c>
      <c r="F27" s="60"/>
    </row>
    <row r="28" spans="1:6" ht="12.75">
      <c r="A28" s="69"/>
      <c r="B28" s="70"/>
      <c r="C28" s="71"/>
      <c r="D28" s="71"/>
      <c r="E28" s="71"/>
      <c r="F28" s="72"/>
    </row>
    <row r="29" spans="1:6" ht="12.75">
      <c r="A29" s="57"/>
      <c r="B29" s="105" t="s">
        <v>6</v>
      </c>
      <c r="C29" s="59"/>
      <c r="D29" s="59"/>
      <c r="E29" s="59"/>
      <c r="F29" s="60"/>
    </row>
    <row r="30" spans="1:6" ht="12.75">
      <c r="A30" s="57">
        <v>9</v>
      </c>
      <c r="B30" s="106" t="s">
        <v>7</v>
      </c>
      <c r="C30" s="59">
        <v>0</v>
      </c>
      <c r="D30" s="59">
        <v>0</v>
      </c>
      <c r="E30" s="59">
        <v>0</v>
      </c>
      <c r="F30" s="60"/>
    </row>
    <row r="31" spans="1:6" ht="25.5">
      <c r="A31" s="57">
        <v>10</v>
      </c>
      <c r="B31" s="106" t="s">
        <v>8</v>
      </c>
      <c r="C31" s="59">
        <v>-1</v>
      </c>
      <c r="D31" s="59">
        <v>-2</v>
      </c>
      <c r="E31" s="107" t="s">
        <v>63</v>
      </c>
      <c r="F31" s="102" t="s">
        <v>13</v>
      </c>
    </row>
    <row r="32" spans="1:6" ht="25.5">
      <c r="A32" s="57"/>
      <c r="B32" s="108" t="s">
        <v>64</v>
      </c>
      <c r="C32" s="66"/>
      <c r="D32" s="66"/>
      <c r="E32" s="66"/>
      <c r="F32" s="102" t="s">
        <v>16</v>
      </c>
    </row>
    <row r="33" spans="1:6" ht="38.25">
      <c r="A33" s="57"/>
      <c r="B33" s="108" t="s">
        <v>65</v>
      </c>
      <c r="C33" s="66"/>
      <c r="D33" s="66"/>
      <c r="E33" s="66"/>
      <c r="F33" s="102" t="s">
        <v>119</v>
      </c>
    </row>
    <row r="34" spans="1:6" ht="12.75">
      <c r="A34" s="57"/>
      <c r="B34" s="66"/>
      <c r="C34" s="66"/>
      <c r="D34" s="66"/>
      <c r="E34" s="66"/>
      <c r="F34" s="102"/>
    </row>
    <row r="35" spans="1:6" ht="12.75">
      <c r="A35" s="57"/>
      <c r="B35" s="110" t="s">
        <v>66</v>
      </c>
      <c r="C35" s="66"/>
      <c r="D35" s="66"/>
      <c r="E35" s="66"/>
      <c r="F35" s="102"/>
    </row>
    <row r="36" spans="1:6" ht="12.75">
      <c r="A36" s="57">
        <v>11</v>
      </c>
      <c r="B36" s="58" t="s">
        <v>67</v>
      </c>
      <c r="C36" s="66"/>
      <c r="D36" s="66"/>
      <c r="E36" s="59">
        <v>10</v>
      </c>
      <c r="F36" s="102"/>
    </row>
    <row r="37" spans="1:6" ht="51">
      <c r="A37" s="57">
        <v>12</v>
      </c>
      <c r="B37" s="108" t="s">
        <v>20</v>
      </c>
      <c r="C37" s="66"/>
      <c r="D37" s="66"/>
      <c r="E37" s="59">
        <v>-2</v>
      </c>
      <c r="F37" s="102" t="s">
        <v>112</v>
      </c>
    </row>
    <row r="38" spans="1:6" ht="12.75">
      <c r="A38" s="57">
        <v>13</v>
      </c>
      <c r="B38" s="106" t="s">
        <v>69</v>
      </c>
      <c r="C38" s="66"/>
      <c r="D38" s="66"/>
      <c r="E38" s="59">
        <v>8</v>
      </c>
      <c r="F38" s="102"/>
    </row>
    <row r="39" spans="1:6" ht="12.75">
      <c r="A39" s="57">
        <v>14</v>
      </c>
      <c r="B39" s="58" t="s">
        <v>70</v>
      </c>
      <c r="C39" s="66"/>
      <c r="D39" s="66"/>
      <c r="E39" s="59">
        <v>8</v>
      </c>
      <c r="F39" s="102"/>
    </row>
    <row r="40" spans="1:6" ht="12.75">
      <c r="A40" s="57">
        <v>15</v>
      </c>
      <c r="B40" s="106" t="s">
        <v>8</v>
      </c>
      <c r="C40" s="66"/>
      <c r="D40" s="66"/>
      <c r="E40" s="59">
        <v>0</v>
      </c>
      <c r="F40" s="102"/>
    </row>
    <row r="41" spans="1:6" ht="12.75">
      <c r="A41" s="62"/>
      <c r="B41" s="112"/>
      <c r="C41" s="112"/>
      <c r="D41" s="112"/>
      <c r="E41" s="112"/>
      <c r="F41" s="115"/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D8" sqref="D8"/>
    </sheetView>
  </sheetViews>
  <sheetFormatPr defaultColWidth="9.140625" defaultRowHeight="12.75"/>
  <cols>
    <col min="1" max="1" width="12.28125" style="27" customWidth="1"/>
    <col min="2" max="2" width="30.421875" style="27" customWidth="1"/>
    <col min="3" max="8" width="9.140625" style="27" customWidth="1"/>
    <col min="9" max="9" width="37.421875" style="27" customWidth="1"/>
    <col min="10" max="16384" width="9.140625" style="27" customWidth="1"/>
  </cols>
  <sheetData>
    <row r="1" spans="1:9" ht="12.75">
      <c r="A1" s="81" t="s">
        <v>44</v>
      </c>
      <c r="B1" s="82" t="s">
        <v>45</v>
      </c>
      <c r="C1" s="52"/>
      <c r="D1" s="52"/>
      <c r="E1" s="52"/>
      <c r="F1" s="52"/>
      <c r="G1" s="52"/>
      <c r="H1" s="52"/>
      <c r="I1" s="49"/>
    </row>
    <row r="2" spans="1:9" ht="12.75">
      <c r="A2" s="83"/>
      <c r="B2" s="84" t="s">
        <v>46</v>
      </c>
      <c r="C2" s="85"/>
      <c r="D2" s="85"/>
      <c r="E2" s="85"/>
      <c r="F2" s="85"/>
      <c r="G2" s="85"/>
      <c r="H2" s="85"/>
      <c r="I2" s="33"/>
    </row>
    <row r="3" spans="1:9" ht="12.75">
      <c r="A3" s="86"/>
      <c r="B3" s="85" t="s">
        <v>47</v>
      </c>
      <c r="C3" s="85"/>
      <c r="D3" s="85"/>
      <c r="E3" s="85"/>
      <c r="F3" s="85"/>
      <c r="G3" s="85"/>
      <c r="H3" s="85"/>
      <c r="I3" s="33"/>
    </row>
    <row r="4" spans="1:9" ht="12.75">
      <c r="A4" s="86"/>
      <c r="B4" s="85" t="s">
        <v>48</v>
      </c>
      <c r="C4" s="85"/>
      <c r="D4" s="85"/>
      <c r="E4" s="85"/>
      <c r="F4" s="85"/>
      <c r="G4" s="85"/>
      <c r="H4" s="85"/>
      <c r="I4" s="33"/>
    </row>
    <row r="5" spans="1:9" ht="12.75">
      <c r="A5" s="86"/>
      <c r="B5" s="87" t="s">
        <v>49</v>
      </c>
      <c r="C5" s="85"/>
      <c r="D5" s="85"/>
      <c r="E5" s="85"/>
      <c r="F5" s="85"/>
      <c r="G5" s="85"/>
      <c r="H5" s="85"/>
      <c r="I5" s="33"/>
    </row>
    <row r="6" spans="1:9" ht="12.75">
      <c r="A6" s="86"/>
      <c r="B6" s="88" t="s">
        <v>50</v>
      </c>
      <c r="C6" s="85"/>
      <c r="D6" s="85"/>
      <c r="E6" s="85"/>
      <c r="F6" s="85"/>
      <c r="G6" s="85"/>
      <c r="H6" s="85"/>
      <c r="I6" s="33"/>
    </row>
    <row r="7" spans="1:9" ht="12.75">
      <c r="A7" s="86"/>
      <c r="B7" s="88" t="s">
        <v>51</v>
      </c>
      <c r="C7" s="85"/>
      <c r="D7" s="85"/>
      <c r="E7" s="85"/>
      <c r="F7" s="85"/>
      <c r="G7" s="85"/>
      <c r="H7" s="85"/>
      <c r="I7" s="33"/>
    </row>
    <row r="8" spans="1:9" ht="12.75">
      <c r="A8" s="89"/>
      <c r="B8" s="90" t="s">
        <v>52</v>
      </c>
      <c r="C8" s="91"/>
      <c r="D8" s="91"/>
      <c r="E8" s="91"/>
      <c r="F8" s="91"/>
      <c r="G8" s="91"/>
      <c r="H8" s="91"/>
      <c r="I8" s="80"/>
    </row>
    <row r="10" spans="1:9" ht="12.75">
      <c r="A10" s="92" t="s">
        <v>9</v>
      </c>
      <c r="B10" s="84" t="s">
        <v>18</v>
      </c>
      <c r="C10" s="52"/>
      <c r="D10" s="52"/>
      <c r="E10" s="52"/>
      <c r="F10" s="52"/>
      <c r="G10" s="52"/>
      <c r="H10" s="52"/>
      <c r="I10" s="49"/>
    </row>
    <row r="11" spans="1:9" ht="12.75">
      <c r="A11" s="86"/>
      <c r="B11" s="88" t="s">
        <v>53</v>
      </c>
      <c r="C11" s="85"/>
      <c r="D11" s="85"/>
      <c r="E11" s="85"/>
      <c r="F11" s="85"/>
      <c r="G11" s="85"/>
      <c r="H11" s="85"/>
      <c r="I11" s="33"/>
    </row>
    <row r="12" spans="1:9" ht="12.75">
      <c r="A12" s="89"/>
      <c r="B12" s="91" t="s">
        <v>11</v>
      </c>
      <c r="C12" s="91"/>
      <c r="D12" s="91"/>
      <c r="E12" s="91"/>
      <c r="F12" s="91"/>
      <c r="G12" s="91"/>
      <c r="H12" s="91"/>
      <c r="I12" s="80"/>
    </row>
    <row r="14" spans="1:9" ht="12.75">
      <c r="A14" s="46"/>
      <c r="B14" s="52"/>
      <c r="C14" s="130" t="s">
        <v>0</v>
      </c>
      <c r="D14" s="129"/>
      <c r="E14" s="128" t="s">
        <v>1</v>
      </c>
      <c r="F14" s="129"/>
      <c r="G14" s="130" t="s">
        <v>2</v>
      </c>
      <c r="H14" s="128"/>
      <c r="I14" s="94" t="s">
        <v>12</v>
      </c>
    </row>
    <row r="15" spans="1:9" ht="12.75">
      <c r="A15" s="38"/>
      <c r="B15" s="91"/>
      <c r="C15" s="95" t="s">
        <v>54</v>
      </c>
      <c r="D15" s="96" t="s">
        <v>55</v>
      </c>
      <c r="E15" s="95" t="s">
        <v>54</v>
      </c>
      <c r="F15" s="96" t="s">
        <v>55</v>
      </c>
      <c r="G15" s="95" t="s">
        <v>54</v>
      </c>
      <c r="H15" s="95" t="s">
        <v>55</v>
      </c>
      <c r="I15" s="97"/>
    </row>
    <row r="16" spans="1:9" ht="12.75">
      <c r="A16" s="46"/>
      <c r="B16" s="52"/>
      <c r="C16" s="98"/>
      <c r="D16" s="99"/>
      <c r="E16" s="54"/>
      <c r="F16" s="99"/>
      <c r="G16" s="98"/>
      <c r="H16" s="99"/>
      <c r="I16" s="55"/>
    </row>
    <row r="17" spans="1:9" ht="12.75">
      <c r="A17" s="37"/>
      <c r="B17" s="56" t="s">
        <v>56</v>
      </c>
      <c r="C17" s="37"/>
      <c r="D17" s="100"/>
      <c r="E17" s="36"/>
      <c r="F17" s="100"/>
      <c r="G17" s="37"/>
      <c r="H17" s="100"/>
      <c r="I17" s="33"/>
    </row>
    <row r="18" spans="1:9" ht="12.75">
      <c r="A18" s="57">
        <v>1</v>
      </c>
      <c r="B18" s="58" t="s">
        <v>22</v>
      </c>
      <c r="C18" s="57">
        <v>5</v>
      </c>
      <c r="D18" s="101">
        <v>5</v>
      </c>
      <c r="E18" s="59">
        <v>5</v>
      </c>
      <c r="F18" s="101">
        <v>5</v>
      </c>
      <c r="G18" s="57">
        <v>5</v>
      </c>
      <c r="H18" s="101">
        <v>5</v>
      </c>
      <c r="I18" s="60"/>
    </row>
    <row r="19" spans="1:9" ht="12.75">
      <c r="A19" s="57">
        <v>2</v>
      </c>
      <c r="B19" s="58" t="s">
        <v>3</v>
      </c>
      <c r="C19" s="57">
        <v>-0.5</v>
      </c>
      <c r="D19" s="101">
        <v>-0.5</v>
      </c>
      <c r="E19" s="59"/>
      <c r="F19" s="101"/>
      <c r="G19" s="57"/>
      <c r="H19" s="101"/>
      <c r="I19" s="102" t="s">
        <v>57</v>
      </c>
    </row>
    <row r="20" spans="1:9" ht="25.5">
      <c r="A20" s="62">
        <v>3</v>
      </c>
      <c r="B20" s="63" t="s">
        <v>21</v>
      </c>
      <c r="C20" s="62">
        <v>4.5</v>
      </c>
      <c r="D20" s="103">
        <v>4.5</v>
      </c>
      <c r="E20" s="64">
        <v>5</v>
      </c>
      <c r="F20" s="103">
        <v>5</v>
      </c>
      <c r="G20" s="62">
        <v>5</v>
      </c>
      <c r="H20" s="103">
        <v>5</v>
      </c>
      <c r="I20" s="65" t="s">
        <v>58</v>
      </c>
    </row>
    <row r="21" spans="1:9" ht="12.75">
      <c r="A21" s="57"/>
      <c r="B21" s="66"/>
      <c r="C21" s="57"/>
      <c r="D21" s="101"/>
      <c r="E21" s="59"/>
      <c r="F21" s="101"/>
      <c r="G21" s="57"/>
      <c r="H21" s="101"/>
      <c r="I21" s="60"/>
    </row>
    <row r="22" spans="1:9" ht="12.75">
      <c r="A22" s="57"/>
      <c r="B22" s="67" t="s">
        <v>4</v>
      </c>
      <c r="C22" s="57"/>
      <c r="D22" s="101"/>
      <c r="E22" s="59"/>
      <c r="F22" s="101"/>
      <c r="G22" s="57"/>
      <c r="H22" s="101"/>
      <c r="I22" s="60"/>
    </row>
    <row r="23" spans="1:9" ht="25.5">
      <c r="A23" s="57">
        <v>4</v>
      </c>
      <c r="B23" s="58" t="s">
        <v>23</v>
      </c>
      <c r="C23" s="57">
        <v>-0.5</v>
      </c>
      <c r="D23" s="101">
        <v>-0.5</v>
      </c>
      <c r="E23" s="59">
        <v>-0.5</v>
      </c>
      <c r="F23" s="101">
        <v>-0.5</v>
      </c>
      <c r="G23" s="57">
        <v>-0.5</v>
      </c>
      <c r="H23" s="101">
        <v>-0.5</v>
      </c>
      <c r="I23" s="102" t="s">
        <v>59</v>
      </c>
    </row>
    <row r="24" spans="1:9" ht="12.75">
      <c r="A24" s="57">
        <v>5</v>
      </c>
      <c r="B24" s="68" t="s">
        <v>60</v>
      </c>
      <c r="C24" s="57"/>
      <c r="D24" s="101"/>
      <c r="E24" s="59"/>
      <c r="F24" s="101"/>
      <c r="G24" s="57">
        <v>-0.5</v>
      </c>
      <c r="H24" s="101">
        <v>-0.5</v>
      </c>
      <c r="I24" s="61" t="s">
        <v>14</v>
      </c>
    </row>
    <row r="25" spans="1:9" ht="12.75">
      <c r="A25" s="69"/>
      <c r="B25" s="70"/>
      <c r="C25" s="69"/>
      <c r="D25" s="104"/>
      <c r="E25" s="71"/>
      <c r="F25" s="104"/>
      <c r="G25" s="69"/>
      <c r="H25" s="104"/>
      <c r="I25" s="72"/>
    </row>
    <row r="26" spans="1:9" ht="12.75">
      <c r="A26" s="57"/>
      <c r="B26" s="67" t="s">
        <v>5</v>
      </c>
      <c r="C26" s="57"/>
      <c r="D26" s="101"/>
      <c r="E26" s="59"/>
      <c r="F26" s="101"/>
      <c r="G26" s="57"/>
      <c r="H26" s="101"/>
      <c r="I26" s="60"/>
    </row>
    <row r="27" spans="1:9" ht="12.75">
      <c r="A27" s="57">
        <v>6</v>
      </c>
      <c r="B27" s="58" t="s">
        <v>23</v>
      </c>
      <c r="C27" s="57">
        <v>-0.5</v>
      </c>
      <c r="D27" s="101">
        <v>-0.5</v>
      </c>
      <c r="E27" s="59">
        <v>-0.5</v>
      </c>
      <c r="F27" s="101">
        <v>-0.5</v>
      </c>
      <c r="G27" s="57">
        <v>-0.5</v>
      </c>
      <c r="H27" s="101">
        <v>-0.5</v>
      </c>
      <c r="I27" s="60"/>
    </row>
    <row r="28" spans="1:9" ht="12.75">
      <c r="A28" s="62">
        <v>7</v>
      </c>
      <c r="B28" s="73" t="s">
        <v>60</v>
      </c>
      <c r="C28" s="62"/>
      <c r="D28" s="103"/>
      <c r="E28" s="64"/>
      <c r="F28" s="103"/>
      <c r="G28" s="62">
        <v>-0.5</v>
      </c>
      <c r="H28" s="103">
        <v>-0.5</v>
      </c>
      <c r="I28" s="74" t="s">
        <v>15</v>
      </c>
    </row>
    <row r="29" spans="1:9" ht="12.75">
      <c r="A29" s="57"/>
      <c r="B29" s="66"/>
      <c r="C29" s="57"/>
      <c r="D29" s="101"/>
      <c r="E29" s="59"/>
      <c r="F29" s="101"/>
      <c r="G29" s="57"/>
      <c r="H29" s="101"/>
      <c r="I29" s="60"/>
    </row>
    <row r="30" spans="1:9" ht="12.75">
      <c r="A30" s="57"/>
      <c r="B30" s="67" t="s">
        <v>61</v>
      </c>
      <c r="C30" s="57"/>
      <c r="D30" s="101"/>
      <c r="E30" s="59"/>
      <c r="F30" s="101"/>
      <c r="G30" s="57"/>
      <c r="H30" s="101"/>
      <c r="I30" s="60"/>
    </row>
    <row r="31" spans="1:9" ht="12.75">
      <c r="A31" s="57">
        <v>8</v>
      </c>
      <c r="B31" s="58" t="s">
        <v>62</v>
      </c>
      <c r="C31" s="57">
        <v>4</v>
      </c>
      <c r="D31" s="101">
        <v>4</v>
      </c>
      <c r="E31" s="59">
        <v>4</v>
      </c>
      <c r="F31" s="101">
        <v>4</v>
      </c>
      <c r="G31" s="57">
        <v>4</v>
      </c>
      <c r="H31" s="101">
        <v>4</v>
      </c>
      <c r="I31" s="60"/>
    </row>
    <row r="32" spans="1:9" ht="12.75">
      <c r="A32" s="69"/>
      <c r="B32" s="70"/>
      <c r="C32" s="69"/>
      <c r="D32" s="104"/>
      <c r="E32" s="71"/>
      <c r="F32" s="104"/>
      <c r="G32" s="69"/>
      <c r="H32" s="104"/>
      <c r="I32" s="72"/>
    </row>
    <row r="33" spans="1:9" ht="12.75">
      <c r="A33" s="57"/>
      <c r="B33" s="105" t="s">
        <v>6</v>
      </c>
      <c r="C33" s="57"/>
      <c r="D33" s="101"/>
      <c r="E33" s="59"/>
      <c r="F33" s="101"/>
      <c r="G33" s="57"/>
      <c r="H33" s="101"/>
      <c r="I33" s="60"/>
    </row>
    <row r="34" spans="1:9" ht="12.75">
      <c r="A34" s="57">
        <v>9</v>
      </c>
      <c r="B34" s="106" t="s">
        <v>7</v>
      </c>
      <c r="C34" s="57">
        <v>0</v>
      </c>
      <c r="D34" s="101">
        <v>0</v>
      </c>
      <c r="E34" s="59">
        <v>0</v>
      </c>
      <c r="F34" s="101">
        <v>0</v>
      </c>
      <c r="G34" s="57">
        <v>0</v>
      </c>
      <c r="H34" s="101">
        <v>0</v>
      </c>
      <c r="I34" s="60"/>
    </row>
    <row r="35" spans="1:9" ht="25.5">
      <c r="A35" s="57">
        <v>10</v>
      </c>
      <c r="B35" s="106" t="s">
        <v>8</v>
      </c>
      <c r="C35" s="57">
        <v>-0.5</v>
      </c>
      <c r="D35" s="101">
        <v>-0.5</v>
      </c>
      <c r="E35" s="59">
        <v>-1</v>
      </c>
      <c r="F35" s="101">
        <v>-1</v>
      </c>
      <c r="G35" s="107" t="s">
        <v>63</v>
      </c>
      <c r="H35" s="101">
        <v>0</v>
      </c>
      <c r="I35" s="102" t="s">
        <v>13</v>
      </c>
    </row>
    <row r="36" spans="1:9" ht="25.5">
      <c r="A36" s="57"/>
      <c r="B36" s="108" t="s">
        <v>64</v>
      </c>
      <c r="C36" s="109"/>
      <c r="D36" s="60"/>
      <c r="E36" s="66"/>
      <c r="F36" s="60"/>
      <c r="G36" s="66"/>
      <c r="H36" s="60"/>
      <c r="I36" s="102" t="s">
        <v>16</v>
      </c>
    </row>
    <row r="37" spans="1:9" ht="38.25">
      <c r="A37" s="57"/>
      <c r="B37" s="108" t="s">
        <v>65</v>
      </c>
      <c r="C37" s="109"/>
      <c r="D37" s="60"/>
      <c r="E37" s="66"/>
      <c r="F37" s="60"/>
      <c r="G37" s="66"/>
      <c r="H37" s="60"/>
      <c r="I37" s="102" t="s">
        <v>19</v>
      </c>
    </row>
    <row r="38" spans="1:9" ht="12.75">
      <c r="A38" s="57"/>
      <c r="B38" s="66"/>
      <c r="C38" s="109"/>
      <c r="D38" s="60"/>
      <c r="E38" s="66"/>
      <c r="F38" s="60"/>
      <c r="G38" s="66"/>
      <c r="H38" s="60"/>
      <c r="I38" s="102"/>
    </row>
    <row r="39" spans="1:9" ht="12.75">
      <c r="A39" s="57"/>
      <c r="B39" s="110" t="s">
        <v>66</v>
      </c>
      <c r="C39" s="109"/>
      <c r="D39" s="60"/>
      <c r="E39" s="66"/>
      <c r="F39" s="60"/>
      <c r="G39" s="66"/>
      <c r="H39" s="60"/>
      <c r="I39" s="102"/>
    </row>
    <row r="40" spans="1:9" ht="12.75">
      <c r="A40" s="57">
        <v>11</v>
      </c>
      <c r="B40" s="58" t="s">
        <v>67</v>
      </c>
      <c r="C40" s="109"/>
      <c r="D40" s="60"/>
      <c r="E40" s="66"/>
      <c r="F40" s="60"/>
      <c r="G40" s="59">
        <v>5</v>
      </c>
      <c r="H40" s="101">
        <v>5</v>
      </c>
      <c r="I40" s="102"/>
    </row>
    <row r="41" spans="1:9" ht="25.5">
      <c r="A41" s="57">
        <v>12</v>
      </c>
      <c r="B41" s="108" t="s">
        <v>20</v>
      </c>
      <c r="C41" s="109"/>
      <c r="D41" s="60"/>
      <c r="E41" s="66"/>
      <c r="F41" s="60"/>
      <c r="G41" s="59">
        <v>-1</v>
      </c>
      <c r="H41" s="101">
        <v>-1</v>
      </c>
      <c r="I41" s="111" t="s">
        <v>68</v>
      </c>
    </row>
    <row r="42" spans="1:9" ht="12.75">
      <c r="A42" s="57">
        <v>13</v>
      </c>
      <c r="B42" s="106" t="s">
        <v>69</v>
      </c>
      <c r="C42" s="109"/>
      <c r="D42" s="60"/>
      <c r="E42" s="66"/>
      <c r="F42" s="60"/>
      <c r="G42" s="59">
        <v>4</v>
      </c>
      <c r="H42" s="101">
        <v>4</v>
      </c>
      <c r="I42" s="102"/>
    </row>
    <row r="43" spans="1:9" ht="12.75">
      <c r="A43" s="57">
        <v>14</v>
      </c>
      <c r="B43" s="58" t="s">
        <v>70</v>
      </c>
      <c r="C43" s="109"/>
      <c r="D43" s="60"/>
      <c r="E43" s="66"/>
      <c r="F43" s="60"/>
      <c r="G43" s="59">
        <v>4</v>
      </c>
      <c r="H43" s="101">
        <v>4</v>
      </c>
      <c r="I43" s="102"/>
    </row>
    <row r="44" spans="1:9" ht="12.75">
      <c r="A44" s="57">
        <v>15</v>
      </c>
      <c r="B44" s="106" t="s">
        <v>8</v>
      </c>
      <c r="C44" s="109"/>
      <c r="D44" s="60"/>
      <c r="E44" s="66"/>
      <c r="F44" s="60"/>
      <c r="G44" s="59">
        <v>0</v>
      </c>
      <c r="H44" s="101">
        <v>0</v>
      </c>
      <c r="I44" s="102"/>
    </row>
    <row r="45" spans="1:9" ht="12.75">
      <c r="A45" s="62"/>
      <c r="B45" s="112"/>
      <c r="C45" s="113"/>
      <c r="D45" s="114"/>
      <c r="E45" s="112"/>
      <c r="F45" s="114"/>
      <c r="G45" s="113"/>
      <c r="H45" s="114"/>
      <c r="I45" s="115"/>
    </row>
  </sheetData>
  <mergeCells count="3">
    <mergeCell ref="E14:F14"/>
    <mergeCell ref="G14:H14"/>
    <mergeCell ref="C14:D1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G19" sqref="G19"/>
    </sheetView>
  </sheetViews>
  <sheetFormatPr defaultColWidth="9.140625" defaultRowHeight="12.75"/>
  <cols>
    <col min="1" max="1" width="12.140625" style="0" customWidth="1"/>
    <col min="2" max="2" width="30.57421875" style="0" customWidth="1"/>
    <col min="6" max="6" width="36.7109375" style="0" customWidth="1"/>
  </cols>
  <sheetData>
    <row r="1" spans="1:6" ht="12.75">
      <c r="A1" s="25" t="s">
        <v>41</v>
      </c>
      <c r="B1" s="2" t="s">
        <v>25</v>
      </c>
      <c r="C1" s="3"/>
      <c r="D1" s="3"/>
      <c r="E1" s="3"/>
      <c r="F1" s="4"/>
    </row>
    <row r="2" spans="1:6" ht="12.75">
      <c r="A2" s="5"/>
      <c r="B2" s="18" t="s">
        <v>26</v>
      </c>
      <c r="C2" s="6"/>
      <c r="D2" s="6"/>
      <c r="E2" s="6"/>
      <c r="F2" s="7"/>
    </row>
    <row r="3" spans="1:6" ht="12.75">
      <c r="A3" s="5"/>
      <c r="B3" s="18" t="s">
        <v>27</v>
      </c>
      <c r="C3" s="6"/>
      <c r="D3" s="6"/>
      <c r="E3" s="6"/>
      <c r="F3" s="7"/>
    </row>
    <row r="4" spans="1:6" ht="12.75">
      <c r="A4" s="8"/>
      <c r="B4" s="9" t="s">
        <v>30</v>
      </c>
      <c r="C4" s="9"/>
      <c r="D4" s="9"/>
      <c r="E4" s="9"/>
      <c r="F4" s="10"/>
    </row>
    <row r="6" spans="1:6" ht="12.75">
      <c r="A6" s="1" t="s">
        <v>9</v>
      </c>
      <c r="B6" s="2" t="s">
        <v>18</v>
      </c>
      <c r="C6" s="3"/>
      <c r="D6" s="3"/>
      <c r="E6" s="3"/>
      <c r="F6" s="4"/>
    </row>
    <row r="7" spans="1:6" ht="12.75">
      <c r="A7" s="5"/>
      <c r="B7" s="24" t="s">
        <v>28</v>
      </c>
      <c r="C7" s="6"/>
      <c r="D7" s="6"/>
      <c r="E7" s="6"/>
      <c r="F7" s="7"/>
    </row>
    <row r="8" spans="1:6" ht="12.75">
      <c r="A8" s="8"/>
      <c r="B8" s="9" t="s">
        <v>11</v>
      </c>
      <c r="C8" s="9"/>
      <c r="D8" s="9"/>
      <c r="E8" s="9"/>
      <c r="F8" s="10"/>
    </row>
    <row r="10" spans="1:6" ht="12.75">
      <c r="A10" s="11"/>
      <c r="B10" s="3"/>
      <c r="C10" s="12" t="s">
        <v>0</v>
      </c>
      <c r="D10" s="12" t="s">
        <v>1</v>
      </c>
      <c r="E10" s="12" t="s">
        <v>2</v>
      </c>
      <c r="F10" s="13" t="s">
        <v>12</v>
      </c>
    </row>
    <row r="11" spans="1:6" ht="9" customHeight="1">
      <c r="A11" s="11"/>
      <c r="B11" s="3"/>
      <c r="C11" s="20"/>
      <c r="D11" s="20"/>
      <c r="E11" s="20"/>
      <c r="F11" s="21"/>
    </row>
    <row r="12" spans="1:6" ht="12.75">
      <c r="A12" s="14"/>
      <c r="B12" s="24" t="s">
        <v>31</v>
      </c>
      <c r="C12" s="15"/>
      <c r="D12" s="15"/>
      <c r="E12" s="15"/>
      <c r="F12" s="7"/>
    </row>
    <row r="13" spans="1:6" s="27" customFormat="1" ht="12.75">
      <c r="A13" s="37">
        <v>1</v>
      </c>
      <c r="B13" s="39" t="s">
        <v>22</v>
      </c>
      <c r="C13" s="36">
        <v>100</v>
      </c>
      <c r="D13" s="36">
        <f>C13</f>
        <v>100</v>
      </c>
      <c r="E13" s="36">
        <f>D13</f>
        <v>100</v>
      </c>
      <c r="F13" s="33"/>
    </row>
    <row r="14" spans="1:6" s="27" customFormat="1" ht="12.75">
      <c r="A14" s="37">
        <v>2</v>
      </c>
      <c r="B14" s="39" t="s">
        <v>3</v>
      </c>
      <c r="C14" s="36">
        <v>-10</v>
      </c>
      <c r="D14" s="36"/>
      <c r="E14" s="36"/>
      <c r="F14" s="131" t="s">
        <v>29</v>
      </c>
    </row>
    <row r="15" spans="1:6" s="27" customFormat="1" ht="12.75">
      <c r="A15" s="38">
        <v>3</v>
      </c>
      <c r="B15" s="40" t="s">
        <v>21</v>
      </c>
      <c r="C15" s="41">
        <f>SUM(C13:C14)</f>
        <v>90</v>
      </c>
      <c r="D15" s="41">
        <f>SUM(D13:D14)</f>
        <v>100</v>
      </c>
      <c r="E15" s="41">
        <f>SUM(E13:E14)</f>
        <v>100</v>
      </c>
      <c r="F15" s="132"/>
    </row>
    <row r="16" spans="1:6" s="27" customFormat="1" ht="12.75">
      <c r="A16" s="37"/>
      <c r="B16" s="42"/>
      <c r="C16" s="36"/>
      <c r="D16" s="36"/>
      <c r="E16" s="36"/>
      <c r="F16" s="33"/>
    </row>
    <row r="17" spans="1:6" s="27" customFormat="1" ht="12.75">
      <c r="A17" s="37"/>
      <c r="B17" s="43" t="s">
        <v>4</v>
      </c>
      <c r="C17" s="36"/>
      <c r="D17" s="36"/>
      <c r="E17" s="36"/>
      <c r="F17" s="33"/>
    </row>
    <row r="18" spans="1:6" s="27" customFormat="1" ht="12.75">
      <c r="A18" s="37">
        <v>4</v>
      </c>
      <c r="B18" s="39" t="s">
        <v>23</v>
      </c>
      <c r="C18" s="36">
        <f>C14</f>
        <v>-10</v>
      </c>
      <c r="D18" s="36">
        <f>C18</f>
        <v>-10</v>
      </c>
      <c r="E18" s="36">
        <f>D18</f>
        <v>-10</v>
      </c>
      <c r="F18" s="33"/>
    </row>
    <row r="19" spans="1:6" s="27" customFormat="1" ht="12.75">
      <c r="A19" s="37">
        <v>5</v>
      </c>
      <c r="B19" s="44" t="s">
        <v>60</v>
      </c>
      <c r="C19" s="36"/>
      <c r="D19" s="36"/>
      <c r="E19" s="36">
        <v>-10</v>
      </c>
      <c r="F19" s="45" t="s">
        <v>14</v>
      </c>
    </row>
    <row r="20" spans="1:6" s="27" customFormat="1" ht="9" customHeight="1">
      <c r="A20" s="46"/>
      <c r="B20" s="47"/>
      <c r="C20" s="48"/>
      <c r="D20" s="48"/>
      <c r="E20" s="48"/>
      <c r="F20" s="49"/>
    </row>
    <row r="21" spans="1:6" s="27" customFormat="1" ht="12.75">
      <c r="A21" s="37"/>
      <c r="B21" s="43" t="s">
        <v>5</v>
      </c>
      <c r="C21" s="36"/>
      <c r="D21" s="36"/>
      <c r="E21" s="36"/>
      <c r="F21" s="33"/>
    </row>
    <row r="22" spans="1:6" s="27" customFormat="1" ht="12.75">
      <c r="A22" s="37">
        <v>7</v>
      </c>
      <c r="B22" s="39" t="s">
        <v>23</v>
      </c>
      <c r="C22" s="36">
        <v>-5</v>
      </c>
      <c r="D22" s="36">
        <f>C22</f>
        <v>-5</v>
      </c>
      <c r="E22" s="36">
        <f>D22</f>
        <v>-5</v>
      </c>
      <c r="F22" s="33"/>
    </row>
    <row r="23" spans="1:6" s="27" customFormat="1" ht="12.75">
      <c r="A23" s="38">
        <v>8</v>
      </c>
      <c r="B23" s="50" t="s">
        <v>60</v>
      </c>
      <c r="C23" s="41"/>
      <c r="D23" s="41"/>
      <c r="E23" s="41">
        <v>-5</v>
      </c>
      <c r="F23" s="51" t="s">
        <v>15</v>
      </c>
    </row>
    <row r="24" spans="1:6" ht="9" customHeight="1">
      <c r="A24" s="14"/>
      <c r="B24" s="6"/>
      <c r="C24" s="15"/>
      <c r="D24" s="15"/>
      <c r="E24" s="15"/>
      <c r="F24" s="7"/>
    </row>
    <row r="25" spans="1:6" ht="12.75">
      <c r="A25" s="14"/>
      <c r="B25" s="28" t="s">
        <v>32</v>
      </c>
      <c r="C25" s="15"/>
      <c r="D25" s="15"/>
      <c r="E25" s="15"/>
      <c r="F25" s="7"/>
    </row>
    <row r="26" spans="1:6" ht="12.75">
      <c r="A26" s="14">
        <v>9</v>
      </c>
      <c r="B26" s="16" t="s">
        <v>33</v>
      </c>
      <c r="C26" s="15">
        <f>C13</f>
        <v>100</v>
      </c>
      <c r="D26" s="15">
        <f>D13</f>
        <v>100</v>
      </c>
      <c r="E26" s="15">
        <f>E13</f>
        <v>100</v>
      </c>
      <c r="F26" s="7"/>
    </row>
    <row r="27" spans="1:6" ht="25.5">
      <c r="A27" s="14">
        <v>10</v>
      </c>
      <c r="B27" s="26" t="s">
        <v>20</v>
      </c>
      <c r="C27" s="15"/>
      <c r="D27" s="15"/>
      <c r="E27" s="15">
        <v>-15</v>
      </c>
      <c r="F27" s="17" t="s">
        <v>34</v>
      </c>
    </row>
    <row r="28" spans="1:6" ht="12.75">
      <c r="A28" s="14">
        <v>11</v>
      </c>
      <c r="B28" s="19" t="s">
        <v>35</v>
      </c>
      <c r="C28" s="15"/>
      <c r="D28" s="15"/>
      <c r="E28" s="15">
        <f>E26+E27</f>
        <v>85</v>
      </c>
      <c r="F28" s="7"/>
    </row>
    <row r="29" spans="1:6" ht="9.75" customHeight="1">
      <c r="A29" s="11"/>
      <c r="B29" s="3"/>
      <c r="C29" s="23"/>
      <c r="D29" s="23"/>
      <c r="E29" s="23"/>
      <c r="F29" s="4"/>
    </row>
    <row r="30" spans="1:6" ht="12.75">
      <c r="A30" s="14"/>
      <c r="B30" s="24" t="s">
        <v>6</v>
      </c>
      <c r="C30" s="15"/>
      <c r="D30" s="15"/>
      <c r="E30" s="15"/>
      <c r="F30" s="7"/>
    </row>
    <row r="31" spans="1:6" ht="12.75">
      <c r="A31" s="14">
        <v>12</v>
      </c>
      <c r="B31" s="29" t="s">
        <v>36</v>
      </c>
      <c r="C31" s="15">
        <v>96</v>
      </c>
      <c r="D31" s="15">
        <f>C31</f>
        <v>96</v>
      </c>
      <c r="E31" s="15">
        <v>96</v>
      </c>
      <c r="F31" s="7"/>
    </row>
    <row r="32" spans="1:6" ht="12.75">
      <c r="A32" s="14"/>
      <c r="B32" s="16" t="s">
        <v>24</v>
      </c>
      <c r="C32" s="15"/>
      <c r="D32" s="15"/>
      <c r="E32" s="15"/>
      <c r="F32" s="7"/>
    </row>
    <row r="33" spans="1:6" ht="12.75">
      <c r="A33" s="14">
        <v>13</v>
      </c>
      <c r="B33" s="19" t="s">
        <v>7</v>
      </c>
      <c r="C33" s="15">
        <v>0</v>
      </c>
      <c r="D33" s="15">
        <v>0</v>
      </c>
      <c r="E33" s="15">
        <v>0</v>
      </c>
      <c r="F33" s="7"/>
    </row>
    <row r="34" spans="1:6" ht="25.5">
      <c r="A34" s="14">
        <v>14</v>
      </c>
      <c r="B34" s="19" t="s">
        <v>8</v>
      </c>
      <c r="C34" s="35">
        <f>1*(C31-C15)</f>
        <v>6</v>
      </c>
      <c r="D34" s="36">
        <f>1*(D31-D15)</f>
        <v>-4</v>
      </c>
      <c r="E34" s="36">
        <f>1*(E31-E28)</f>
        <v>11</v>
      </c>
      <c r="F34" s="17" t="s">
        <v>13</v>
      </c>
    </row>
    <row r="35" spans="1:6" ht="25.5">
      <c r="A35" s="14"/>
      <c r="B35" s="6"/>
      <c r="C35" s="6"/>
      <c r="D35" s="6"/>
      <c r="E35" s="6"/>
      <c r="F35" s="17" t="s">
        <v>16</v>
      </c>
    </row>
    <row r="36" spans="1:6" ht="38.25">
      <c r="A36" s="14"/>
      <c r="B36" s="6"/>
      <c r="C36" s="6"/>
      <c r="D36" s="6"/>
      <c r="E36" s="6"/>
      <c r="F36" s="17" t="s">
        <v>19</v>
      </c>
    </row>
    <row r="37" spans="1:6" ht="25.5">
      <c r="A37" s="14"/>
      <c r="B37" s="6"/>
      <c r="C37" s="6"/>
      <c r="D37" s="6"/>
      <c r="E37" s="6"/>
      <c r="F37" s="17" t="s">
        <v>17</v>
      </c>
    </row>
    <row r="38" spans="1:6" ht="12.75">
      <c r="A38" s="14"/>
      <c r="B38" s="6"/>
      <c r="C38" s="6"/>
      <c r="D38" s="6"/>
      <c r="E38" s="6"/>
      <c r="F38" s="17"/>
    </row>
    <row r="39" spans="1:6" ht="12.75">
      <c r="A39" s="11"/>
      <c r="B39" s="3"/>
      <c r="C39" s="23"/>
      <c r="D39" s="23"/>
      <c r="E39" s="23"/>
      <c r="F39" s="4"/>
    </row>
    <row r="40" spans="1:6" ht="12.75">
      <c r="A40" s="14"/>
      <c r="B40" s="28" t="s">
        <v>37</v>
      </c>
      <c r="C40" s="15"/>
      <c r="D40" s="15"/>
      <c r="E40" s="15"/>
      <c r="F40" s="7"/>
    </row>
    <row r="41" spans="1:6" ht="12.75">
      <c r="A41" s="37">
        <v>16</v>
      </c>
      <c r="B41" s="16" t="s">
        <v>33</v>
      </c>
      <c r="C41" s="15">
        <v>100</v>
      </c>
      <c r="D41" s="15">
        <f>D15</f>
        <v>100</v>
      </c>
      <c r="E41" s="15">
        <v>100</v>
      </c>
      <c r="F41" s="7"/>
    </row>
    <row r="42" spans="1:6" ht="12.75">
      <c r="A42" s="37">
        <v>17</v>
      </c>
      <c r="B42" s="30" t="s">
        <v>40</v>
      </c>
      <c r="C42" s="31">
        <f>ABS(C34/C41)</f>
        <v>0.06</v>
      </c>
      <c r="D42" s="31">
        <f>ABS(D34/D41)</f>
        <v>0.04</v>
      </c>
      <c r="E42" s="31">
        <f>ABS(E34/E41)</f>
        <v>0.11</v>
      </c>
      <c r="F42" s="17"/>
    </row>
    <row r="43" spans="1:6" ht="12.75">
      <c r="A43" s="37">
        <v>18</v>
      </c>
      <c r="B43" s="16" t="s">
        <v>38</v>
      </c>
      <c r="C43" s="15">
        <f>MAX(0,C34-0.15*C41)-C44</f>
        <v>0</v>
      </c>
      <c r="D43" s="15">
        <f>MAX(0,D34-0.15*D41)-D44</f>
        <v>0</v>
      </c>
      <c r="E43" s="15">
        <f>MAX(0,E34-0.15*E41)-E44</f>
        <v>0</v>
      </c>
      <c r="F43" s="7"/>
    </row>
    <row r="44" spans="1:6" ht="12.75">
      <c r="A44" s="38">
        <v>19</v>
      </c>
      <c r="B44" s="32" t="s">
        <v>39</v>
      </c>
      <c r="C44" s="22">
        <f>MAX(0,C34-0.2*C41)</f>
        <v>0</v>
      </c>
      <c r="D44" s="22">
        <f>MAX(0,D34-0.2*D41)</f>
        <v>0</v>
      </c>
      <c r="E44" s="22">
        <f>MAX(0,E34-0.2*E41)</f>
        <v>0</v>
      </c>
      <c r="F44" s="10"/>
    </row>
  </sheetData>
  <mergeCells count="1">
    <mergeCell ref="F14:F1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E19" sqref="E19"/>
    </sheetView>
  </sheetViews>
  <sheetFormatPr defaultColWidth="9.140625" defaultRowHeight="12.75"/>
  <cols>
    <col min="1" max="1" width="12.140625" style="27" customWidth="1"/>
    <col min="2" max="2" width="30.57421875" style="27" customWidth="1"/>
    <col min="3" max="5" width="9.140625" style="27" customWidth="1"/>
    <col min="6" max="6" width="36.7109375" style="27" customWidth="1"/>
    <col min="7" max="16384" width="9.140625" style="27" customWidth="1"/>
  </cols>
  <sheetData>
    <row r="1" spans="1:6" ht="12.75">
      <c r="A1" s="81" t="s">
        <v>42</v>
      </c>
      <c r="B1" s="84" t="s">
        <v>25</v>
      </c>
      <c r="C1" s="52"/>
      <c r="D1" s="52"/>
      <c r="E1" s="52"/>
      <c r="F1" s="49"/>
    </row>
    <row r="2" spans="1:6" ht="12.75">
      <c r="A2" s="86"/>
      <c r="B2" s="88" t="s">
        <v>26</v>
      </c>
      <c r="C2" s="85"/>
      <c r="D2" s="85"/>
      <c r="E2" s="85"/>
      <c r="F2" s="33"/>
    </row>
    <row r="3" spans="1:6" ht="12.75">
      <c r="A3" s="86"/>
      <c r="B3" s="88" t="s">
        <v>27</v>
      </c>
      <c r="C3" s="85"/>
      <c r="D3" s="85"/>
      <c r="E3" s="85"/>
      <c r="F3" s="33"/>
    </row>
    <row r="4" spans="1:6" ht="12.75">
      <c r="A4" s="89"/>
      <c r="B4" s="91" t="s">
        <v>30</v>
      </c>
      <c r="C4" s="91"/>
      <c r="D4" s="91"/>
      <c r="E4" s="91"/>
      <c r="F4" s="80"/>
    </row>
    <row r="6" spans="1:6" ht="12.75">
      <c r="A6" s="92" t="s">
        <v>9</v>
      </c>
      <c r="B6" s="84" t="s">
        <v>18</v>
      </c>
      <c r="C6" s="52"/>
      <c r="D6" s="52"/>
      <c r="E6" s="52"/>
      <c r="F6" s="49"/>
    </row>
    <row r="7" spans="1:6" ht="12.75">
      <c r="A7" s="86"/>
      <c r="B7" s="85" t="s">
        <v>10</v>
      </c>
      <c r="C7" s="85"/>
      <c r="D7" s="85"/>
      <c r="E7" s="85"/>
      <c r="F7" s="33"/>
    </row>
    <row r="8" spans="1:6" ht="12.75">
      <c r="A8" s="89"/>
      <c r="B8" s="127" t="s">
        <v>43</v>
      </c>
      <c r="C8" s="91"/>
      <c r="D8" s="91"/>
      <c r="E8" s="91"/>
      <c r="F8" s="80"/>
    </row>
    <row r="10" spans="1:6" ht="12.75">
      <c r="A10" s="46"/>
      <c r="B10" s="52"/>
      <c r="C10" s="53" t="s">
        <v>0</v>
      </c>
      <c r="D10" s="53" t="s">
        <v>1</v>
      </c>
      <c r="E10" s="53" t="s">
        <v>2</v>
      </c>
      <c r="F10" s="34" t="s">
        <v>12</v>
      </c>
    </row>
    <row r="11" spans="1:6" ht="9" customHeight="1">
      <c r="A11" s="46"/>
      <c r="B11" s="52"/>
      <c r="C11" s="54"/>
      <c r="D11" s="54"/>
      <c r="E11" s="54"/>
      <c r="F11" s="55"/>
    </row>
    <row r="12" spans="1:6" ht="12.75">
      <c r="A12" s="37"/>
      <c r="B12" s="56" t="s">
        <v>31</v>
      </c>
      <c r="C12" s="36"/>
      <c r="D12" s="36"/>
      <c r="E12" s="36"/>
      <c r="F12" s="33"/>
    </row>
    <row r="13" spans="1:6" ht="12.75">
      <c r="A13" s="37">
        <v>1</v>
      </c>
      <c r="B13" s="39" t="s">
        <v>22</v>
      </c>
      <c r="C13" s="36">
        <v>100</v>
      </c>
      <c r="D13" s="36">
        <f>C13</f>
        <v>100</v>
      </c>
      <c r="E13" s="36">
        <f>D13</f>
        <v>100</v>
      </c>
      <c r="F13" s="33"/>
    </row>
    <row r="14" spans="1:6" ht="12.75">
      <c r="A14" s="37">
        <v>2</v>
      </c>
      <c r="B14" s="39" t="s">
        <v>3</v>
      </c>
      <c r="C14" s="36">
        <v>-10</v>
      </c>
      <c r="D14" s="36"/>
      <c r="E14" s="36"/>
      <c r="F14" s="131" t="s">
        <v>29</v>
      </c>
    </row>
    <row r="15" spans="1:6" ht="12.75">
      <c r="A15" s="38">
        <v>3</v>
      </c>
      <c r="B15" s="40" t="s">
        <v>21</v>
      </c>
      <c r="C15" s="41">
        <f>SUM(C13:C14)</f>
        <v>90</v>
      </c>
      <c r="D15" s="41">
        <f>SUM(D13:D14)</f>
        <v>100</v>
      </c>
      <c r="E15" s="41">
        <f>SUM(E13:E14)</f>
        <v>100</v>
      </c>
      <c r="F15" s="132"/>
    </row>
    <row r="16" spans="1:6" ht="12.75">
      <c r="A16" s="37"/>
      <c r="B16" s="42"/>
      <c r="C16" s="36"/>
      <c r="D16" s="36"/>
      <c r="E16" s="36"/>
      <c r="F16" s="33"/>
    </row>
    <row r="17" spans="1:6" ht="12.75">
      <c r="A17" s="37"/>
      <c r="B17" s="43" t="s">
        <v>4</v>
      </c>
      <c r="C17" s="36"/>
      <c r="D17" s="36"/>
      <c r="E17" s="36"/>
      <c r="F17" s="33"/>
    </row>
    <row r="18" spans="1:6" ht="12.75">
      <c r="A18" s="37">
        <v>4</v>
      </c>
      <c r="B18" s="39" t="s">
        <v>23</v>
      </c>
      <c r="C18" s="36">
        <f>C14</f>
        <v>-10</v>
      </c>
      <c r="D18" s="36">
        <f>C18</f>
        <v>-10</v>
      </c>
      <c r="E18" s="36">
        <f>D18</f>
        <v>-10</v>
      </c>
      <c r="F18" s="33"/>
    </row>
    <row r="19" spans="1:6" ht="25.5">
      <c r="A19" s="37">
        <v>5</v>
      </c>
      <c r="B19" s="44" t="s">
        <v>60</v>
      </c>
      <c r="C19" s="36"/>
      <c r="D19" s="36"/>
      <c r="E19" s="36">
        <v>-5</v>
      </c>
      <c r="F19" s="76" t="s">
        <v>120</v>
      </c>
    </row>
    <row r="20" spans="1:6" ht="9" customHeight="1">
      <c r="A20" s="46"/>
      <c r="B20" s="47"/>
      <c r="C20" s="48"/>
      <c r="D20" s="48"/>
      <c r="E20" s="48"/>
      <c r="F20" s="49"/>
    </row>
    <row r="21" spans="1:6" ht="12.75">
      <c r="A21" s="37"/>
      <c r="B21" s="43" t="s">
        <v>5</v>
      </c>
      <c r="C21" s="36"/>
      <c r="D21" s="36"/>
      <c r="E21" s="36"/>
      <c r="F21" s="33"/>
    </row>
    <row r="22" spans="1:6" ht="12.75">
      <c r="A22" s="37">
        <v>7</v>
      </c>
      <c r="B22" s="39" t="s">
        <v>23</v>
      </c>
      <c r="C22" s="36">
        <v>-5</v>
      </c>
      <c r="D22" s="36">
        <f>C22</f>
        <v>-5</v>
      </c>
      <c r="E22" s="36">
        <f>D22</f>
        <v>-5</v>
      </c>
      <c r="F22" s="33"/>
    </row>
    <row r="23" spans="1:6" ht="25.5">
      <c r="A23" s="38">
        <v>8</v>
      </c>
      <c r="B23" s="50" t="s">
        <v>60</v>
      </c>
      <c r="C23" s="41"/>
      <c r="D23" s="41"/>
      <c r="E23" s="41">
        <v>-2.5</v>
      </c>
      <c r="F23" s="126" t="s">
        <v>121</v>
      </c>
    </row>
    <row r="24" spans="1:6" ht="9" customHeight="1">
      <c r="A24" s="37"/>
      <c r="B24" s="85"/>
      <c r="C24" s="36"/>
      <c r="D24" s="36"/>
      <c r="E24" s="36"/>
      <c r="F24" s="33"/>
    </row>
    <row r="25" spans="1:6" ht="12.75">
      <c r="A25" s="37"/>
      <c r="B25" s="116" t="s">
        <v>32</v>
      </c>
      <c r="C25" s="36"/>
      <c r="D25" s="36"/>
      <c r="E25" s="36"/>
      <c r="F25" s="33"/>
    </row>
    <row r="26" spans="1:6" ht="12.75">
      <c r="A26" s="37">
        <v>9</v>
      </c>
      <c r="B26" s="39" t="s">
        <v>33</v>
      </c>
      <c r="C26" s="36">
        <f>C13</f>
        <v>100</v>
      </c>
      <c r="D26" s="36">
        <f>D13</f>
        <v>100</v>
      </c>
      <c r="E26" s="36">
        <f>E13</f>
        <v>100</v>
      </c>
      <c r="F26" s="33"/>
    </row>
    <row r="27" spans="1:6" ht="25.5">
      <c r="A27" s="37">
        <v>10</v>
      </c>
      <c r="B27" s="117" t="s">
        <v>20</v>
      </c>
      <c r="C27" s="36"/>
      <c r="D27" s="36"/>
      <c r="E27" s="36">
        <v>-7.5</v>
      </c>
      <c r="F27" s="76" t="s">
        <v>34</v>
      </c>
    </row>
    <row r="28" spans="1:6" ht="12.75">
      <c r="A28" s="37">
        <v>11</v>
      </c>
      <c r="B28" s="75" t="s">
        <v>35</v>
      </c>
      <c r="C28" s="36"/>
      <c r="D28" s="36"/>
      <c r="E28" s="36">
        <f>E26+E27</f>
        <v>92.5</v>
      </c>
      <c r="F28" s="33"/>
    </row>
    <row r="29" spans="1:6" ht="9.75" customHeight="1">
      <c r="A29" s="46"/>
      <c r="B29" s="52"/>
      <c r="C29" s="48"/>
      <c r="D29" s="48"/>
      <c r="E29" s="48"/>
      <c r="F29" s="49"/>
    </row>
    <row r="30" spans="1:6" ht="12.75">
      <c r="A30" s="37"/>
      <c r="B30" s="56" t="s">
        <v>6</v>
      </c>
      <c r="C30" s="36"/>
      <c r="D30" s="36"/>
      <c r="E30" s="36"/>
      <c r="F30" s="33"/>
    </row>
    <row r="31" spans="1:6" ht="12.75">
      <c r="A31" s="37">
        <v>12</v>
      </c>
      <c r="B31" s="118" t="s">
        <v>36</v>
      </c>
      <c r="C31" s="36">
        <v>92.5</v>
      </c>
      <c r="D31" s="36">
        <f>C31</f>
        <v>92.5</v>
      </c>
      <c r="E31" s="36">
        <v>92.5</v>
      </c>
      <c r="F31" s="33"/>
    </row>
    <row r="32" spans="1:6" ht="12.75">
      <c r="A32" s="37"/>
      <c r="B32" s="39" t="s">
        <v>24</v>
      </c>
      <c r="C32" s="36"/>
      <c r="D32" s="36"/>
      <c r="E32" s="36"/>
      <c r="F32" s="33"/>
    </row>
    <row r="33" spans="1:6" ht="12.75">
      <c r="A33" s="37">
        <v>13</v>
      </c>
      <c r="B33" s="75" t="s">
        <v>7</v>
      </c>
      <c r="C33" s="36">
        <v>0</v>
      </c>
      <c r="D33" s="36">
        <v>0</v>
      </c>
      <c r="E33" s="36">
        <v>0</v>
      </c>
      <c r="F33" s="33"/>
    </row>
    <row r="34" spans="1:6" ht="25.5">
      <c r="A34" s="37">
        <v>14</v>
      </c>
      <c r="B34" s="75" t="s">
        <v>8</v>
      </c>
      <c r="C34" s="36">
        <f>1*(C31-C15)</f>
        <v>2.5</v>
      </c>
      <c r="D34" s="36">
        <f>1*(D31-D15)</f>
        <v>-7.5</v>
      </c>
      <c r="E34" s="36">
        <f>E31-E28</f>
        <v>0</v>
      </c>
      <c r="F34" s="76" t="s">
        <v>13</v>
      </c>
    </row>
    <row r="35" spans="1:6" ht="25.5">
      <c r="A35" s="37"/>
      <c r="B35" s="85"/>
      <c r="C35" s="85"/>
      <c r="D35" s="85"/>
      <c r="E35" s="85"/>
      <c r="F35" s="76" t="s">
        <v>16</v>
      </c>
    </row>
    <row r="36" spans="1:6" ht="38.25">
      <c r="A36" s="37"/>
      <c r="B36" s="85"/>
      <c r="C36" s="85"/>
      <c r="D36" s="85"/>
      <c r="E36" s="85"/>
      <c r="F36" s="76" t="s">
        <v>19</v>
      </c>
    </row>
    <row r="37" spans="1:6" ht="25.5">
      <c r="A37" s="37"/>
      <c r="B37" s="85"/>
      <c r="C37" s="85"/>
      <c r="D37" s="85"/>
      <c r="E37" s="85"/>
      <c r="F37" s="76" t="s">
        <v>17</v>
      </c>
    </row>
    <row r="38" spans="1:6" ht="12.75">
      <c r="A38" s="37"/>
      <c r="B38" s="85"/>
      <c r="C38" s="85"/>
      <c r="D38" s="85"/>
      <c r="E38" s="85"/>
      <c r="F38" s="76"/>
    </row>
    <row r="39" spans="1:6" ht="12.75">
      <c r="A39" s="46"/>
      <c r="B39" s="52"/>
      <c r="C39" s="48"/>
      <c r="D39" s="48"/>
      <c r="E39" s="48"/>
      <c r="F39" s="49"/>
    </row>
    <row r="40" spans="1:6" ht="12.75">
      <c r="A40" s="37"/>
      <c r="B40" s="116" t="s">
        <v>37</v>
      </c>
      <c r="C40" s="36"/>
      <c r="D40" s="36"/>
      <c r="E40" s="36"/>
      <c r="F40" s="33"/>
    </row>
    <row r="41" spans="1:6" ht="12.75">
      <c r="A41" s="37">
        <v>16</v>
      </c>
      <c r="B41" s="39" t="s">
        <v>33</v>
      </c>
      <c r="C41" s="36">
        <v>100</v>
      </c>
      <c r="D41" s="36">
        <f>D15</f>
        <v>100</v>
      </c>
      <c r="E41" s="36">
        <v>100</v>
      </c>
      <c r="F41" s="33"/>
    </row>
    <row r="42" spans="1:6" ht="12.75">
      <c r="A42" s="37">
        <v>17</v>
      </c>
      <c r="B42" s="77" t="s">
        <v>40</v>
      </c>
      <c r="C42" s="78">
        <f>ABS(C34/C41)</f>
        <v>0.025</v>
      </c>
      <c r="D42" s="78">
        <f>ABS(D34/D41)</f>
        <v>0.075</v>
      </c>
      <c r="E42" s="78">
        <f>ABS(E34/E41)</f>
        <v>0</v>
      </c>
      <c r="F42" s="76"/>
    </row>
    <row r="43" spans="1:6" ht="12.75">
      <c r="A43" s="37">
        <v>18</v>
      </c>
      <c r="B43" s="39" t="s">
        <v>38</v>
      </c>
      <c r="C43" s="36">
        <f>MAX(0,C34-0.15*C41)-C44</f>
        <v>0</v>
      </c>
      <c r="D43" s="36">
        <f>MAX(0,D34-0.15*D41)-D44</f>
        <v>0</v>
      </c>
      <c r="E43" s="36">
        <f>MAX(0,E34-0.15*E41)-E44</f>
        <v>0</v>
      </c>
      <c r="F43" s="33"/>
    </row>
    <row r="44" spans="1:6" ht="12.75">
      <c r="A44" s="38">
        <v>19</v>
      </c>
      <c r="B44" s="79" t="s">
        <v>39</v>
      </c>
      <c r="C44" s="41">
        <f>MAX(0,C34-0.2*C41)</f>
        <v>0</v>
      </c>
      <c r="D44" s="41">
        <f>MAX(0,D34-0.2*D41)</f>
        <v>0</v>
      </c>
      <c r="E44" s="41">
        <f>MAX(0,E34-0.2*E41)</f>
        <v>0</v>
      </c>
      <c r="F44" s="80"/>
    </row>
  </sheetData>
  <mergeCells count="1">
    <mergeCell ref="F14:F1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8" sqref="F18"/>
    </sheetView>
  </sheetViews>
  <sheetFormatPr defaultColWidth="9.140625" defaultRowHeight="12.75"/>
  <cols>
    <col min="1" max="1" width="12.140625" style="27" customWidth="1"/>
    <col min="2" max="2" width="30.57421875" style="27" customWidth="1"/>
    <col min="3" max="3" width="10.7109375" style="27" bestFit="1" customWidth="1"/>
    <col min="4" max="4" width="11.7109375" style="27" customWidth="1"/>
    <col min="5" max="5" width="12.28125" style="27" customWidth="1"/>
    <col min="6" max="6" width="37.140625" style="27" customWidth="1"/>
    <col min="7" max="16384" width="9.140625" style="27" customWidth="1"/>
  </cols>
  <sheetData>
    <row r="1" spans="1:6" ht="12.75">
      <c r="A1" s="81" t="s">
        <v>71</v>
      </c>
      <c r="B1" s="119" t="s">
        <v>72</v>
      </c>
      <c r="C1" s="52"/>
      <c r="D1" s="52"/>
      <c r="E1" s="52"/>
      <c r="F1" s="49"/>
    </row>
    <row r="2" spans="1:6" ht="12.75">
      <c r="A2" s="83"/>
      <c r="B2" s="84" t="s">
        <v>73</v>
      </c>
      <c r="C2" s="85"/>
      <c r="D2" s="85"/>
      <c r="E2" s="85"/>
      <c r="F2" s="33"/>
    </row>
    <row r="3" spans="1:6" ht="12.75">
      <c r="A3" s="86"/>
      <c r="B3" s="88" t="s">
        <v>74</v>
      </c>
      <c r="C3" s="85"/>
      <c r="D3" s="85"/>
      <c r="E3" s="85"/>
      <c r="F3" s="33"/>
    </row>
    <row r="4" spans="1:6" ht="12.75">
      <c r="A4" s="86"/>
      <c r="B4" s="88" t="s">
        <v>75</v>
      </c>
      <c r="C4" s="85"/>
      <c r="D4" s="85"/>
      <c r="E4" s="85"/>
      <c r="F4" s="33"/>
    </row>
    <row r="5" spans="1:6" ht="12.75">
      <c r="A5" s="89"/>
      <c r="B5" s="90" t="s">
        <v>76</v>
      </c>
      <c r="C5" s="91"/>
      <c r="D5" s="91"/>
      <c r="E5" s="91"/>
      <c r="F5" s="80"/>
    </row>
    <row r="7" spans="1:6" ht="12.75">
      <c r="A7" s="92" t="s">
        <v>9</v>
      </c>
      <c r="B7" s="84" t="s">
        <v>77</v>
      </c>
      <c r="C7" s="52"/>
      <c r="D7" s="52"/>
      <c r="E7" s="52"/>
      <c r="F7" s="49"/>
    </row>
    <row r="8" spans="1:6" ht="12.75">
      <c r="A8" s="86"/>
      <c r="B8" s="88" t="s">
        <v>78</v>
      </c>
      <c r="C8" s="85"/>
      <c r="D8" s="85"/>
      <c r="E8" s="85"/>
      <c r="F8" s="33"/>
    </row>
    <row r="9" spans="1:6" ht="12.75">
      <c r="A9" s="86"/>
      <c r="B9" s="88" t="s">
        <v>79</v>
      </c>
      <c r="C9" s="85"/>
      <c r="D9" s="85"/>
      <c r="E9" s="85"/>
      <c r="F9" s="33"/>
    </row>
    <row r="10" spans="1:6" ht="12.75">
      <c r="A10" s="89"/>
      <c r="B10" s="90" t="s">
        <v>80</v>
      </c>
      <c r="C10" s="91"/>
      <c r="D10" s="91"/>
      <c r="E10" s="91"/>
      <c r="F10" s="80"/>
    </row>
    <row r="12" spans="1:6" ht="25.5">
      <c r="A12" s="46"/>
      <c r="B12" s="52"/>
      <c r="C12" s="93" t="s">
        <v>81</v>
      </c>
      <c r="D12" s="120" t="s">
        <v>82</v>
      </c>
      <c r="E12" s="120" t="s">
        <v>83</v>
      </c>
      <c r="F12" s="34" t="s">
        <v>12</v>
      </c>
    </row>
    <row r="13" spans="1:6" ht="12.75">
      <c r="A13" s="46"/>
      <c r="B13" s="52"/>
      <c r="C13" s="54"/>
      <c r="D13" s="54"/>
      <c r="E13" s="54"/>
      <c r="F13" s="55"/>
    </row>
    <row r="14" spans="1:6" ht="12.75">
      <c r="A14" s="37"/>
      <c r="B14" s="56" t="s">
        <v>56</v>
      </c>
      <c r="C14" s="36"/>
      <c r="D14" s="36"/>
      <c r="E14" s="36"/>
      <c r="F14" s="33"/>
    </row>
    <row r="15" spans="1:6" ht="12.75">
      <c r="A15" s="57">
        <v>1</v>
      </c>
      <c r="B15" s="58" t="s">
        <v>22</v>
      </c>
      <c r="C15" s="59">
        <v>12</v>
      </c>
      <c r="D15" s="59">
        <f>12*50</f>
        <v>600</v>
      </c>
      <c r="E15" s="59"/>
      <c r="F15" s="61" t="s">
        <v>84</v>
      </c>
    </row>
    <row r="16" spans="1:6" ht="12.75">
      <c r="A16" s="57">
        <v>2</v>
      </c>
      <c r="B16" s="58" t="s">
        <v>3</v>
      </c>
      <c r="C16" s="59">
        <v>0</v>
      </c>
      <c r="D16" s="59"/>
      <c r="E16" s="59"/>
      <c r="F16" s="60"/>
    </row>
    <row r="17" spans="1:6" ht="12.75">
      <c r="A17" s="62">
        <v>3</v>
      </c>
      <c r="B17" s="63" t="s">
        <v>21</v>
      </c>
      <c r="C17" s="64">
        <v>12</v>
      </c>
      <c r="D17" s="64">
        <f>D15</f>
        <v>600</v>
      </c>
      <c r="E17" s="64"/>
      <c r="F17" s="65" t="s">
        <v>122</v>
      </c>
    </row>
    <row r="18" spans="1:6" ht="12.75">
      <c r="A18" s="57"/>
      <c r="B18" s="66"/>
      <c r="C18" s="59"/>
      <c r="D18" s="59"/>
      <c r="E18" s="59"/>
      <c r="F18" s="60"/>
    </row>
    <row r="19" spans="1:6" ht="12.75">
      <c r="A19" s="57"/>
      <c r="B19" s="67" t="s">
        <v>4</v>
      </c>
      <c r="C19" s="59"/>
      <c r="D19" s="59"/>
      <c r="E19" s="59"/>
      <c r="F19" s="60"/>
    </row>
    <row r="20" spans="1:6" ht="12.75">
      <c r="A20" s="57">
        <v>4</v>
      </c>
      <c r="B20" s="58" t="s">
        <v>23</v>
      </c>
      <c r="C20" s="59">
        <v>-2</v>
      </c>
      <c r="D20" s="59"/>
      <c r="E20" s="59">
        <f>-2*200</f>
        <v>-400</v>
      </c>
      <c r="F20" s="61" t="s">
        <v>85</v>
      </c>
    </row>
    <row r="21" spans="1:6" ht="12.75">
      <c r="A21" s="57">
        <v>5</v>
      </c>
      <c r="B21" s="68" t="s">
        <v>60</v>
      </c>
      <c r="C21" s="59"/>
      <c r="D21" s="59"/>
      <c r="E21" s="59">
        <f>E20</f>
        <v>-400</v>
      </c>
      <c r="F21" s="65" t="s">
        <v>86</v>
      </c>
    </row>
    <row r="22" spans="1:6" ht="12.75">
      <c r="A22" s="69"/>
      <c r="B22" s="70"/>
      <c r="C22" s="71"/>
      <c r="D22" s="71"/>
      <c r="E22" s="71"/>
      <c r="F22" s="72"/>
    </row>
    <row r="23" spans="1:6" ht="12.75">
      <c r="A23" s="57"/>
      <c r="B23" s="67" t="s">
        <v>5</v>
      </c>
      <c r="C23" s="59"/>
      <c r="D23" s="59"/>
      <c r="E23" s="59"/>
      <c r="F23" s="60"/>
    </row>
    <row r="24" spans="1:6" ht="12.75">
      <c r="A24" s="57">
        <v>6</v>
      </c>
      <c r="B24" s="58" t="s">
        <v>23</v>
      </c>
      <c r="C24" s="59">
        <v>0</v>
      </c>
      <c r="D24" s="59"/>
      <c r="E24" s="59">
        <v>0</v>
      </c>
      <c r="F24" s="61"/>
    </row>
    <row r="25" spans="1:6" ht="12.75">
      <c r="A25" s="62">
        <v>7</v>
      </c>
      <c r="B25" s="73" t="s">
        <v>60</v>
      </c>
      <c r="C25" s="64"/>
      <c r="D25" s="64"/>
      <c r="E25" s="64">
        <v>0</v>
      </c>
      <c r="F25" s="80"/>
    </row>
    <row r="26" spans="1:6" ht="12.75">
      <c r="A26" s="57"/>
      <c r="B26" s="66"/>
      <c r="C26" s="59"/>
      <c r="D26" s="59"/>
      <c r="E26" s="59"/>
      <c r="F26" s="60"/>
    </row>
    <row r="27" spans="1:6" ht="12.75">
      <c r="A27" s="57"/>
      <c r="B27" s="67" t="s">
        <v>61</v>
      </c>
      <c r="C27" s="59"/>
      <c r="D27" s="59"/>
      <c r="E27" s="59"/>
      <c r="F27" s="60"/>
    </row>
    <row r="28" spans="1:6" ht="12.75">
      <c r="A28" s="57">
        <v>8</v>
      </c>
      <c r="B28" s="58" t="s">
        <v>62</v>
      </c>
      <c r="C28" s="59">
        <v>10</v>
      </c>
      <c r="D28" s="59"/>
      <c r="E28" s="59"/>
      <c r="F28" s="60"/>
    </row>
    <row r="29" spans="1:6" ht="12.75">
      <c r="A29" s="69"/>
      <c r="B29" s="70"/>
      <c r="C29" s="71"/>
      <c r="D29" s="71"/>
      <c r="E29" s="71"/>
      <c r="F29" s="72"/>
    </row>
    <row r="30" spans="1:6" ht="12.75">
      <c r="A30" s="57"/>
      <c r="B30" s="105" t="s">
        <v>6</v>
      </c>
      <c r="C30" s="59"/>
      <c r="D30" s="59"/>
      <c r="E30" s="59"/>
      <c r="F30" s="60"/>
    </row>
    <row r="31" spans="1:6" ht="12.75">
      <c r="A31" s="57">
        <v>9</v>
      </c>
      <c r="B31" s="106" t="s">
        <v>7</v>
      </c>
      <c r="C31" s="59">
        <v>0</v>
      </c>
      <c r="D31" s="59"/>
      <c r="E31" s="59"/>
      <c r="F31" s="60"/>
    </row>
    <row r="32" spans="1:6" ht="12.75">
      <c r="A32" s="57"/>
      <c r="B32" s="66"/>
      <c r="C32" s="66"/>
      <c r="D32" s="66"/>
      <c r="E32" s="66"/>
      <c r="F32" s="102"/>
    </row>
    <row r="33" spans="1:6" ht="12.75">
      <c r="A33" s="57">
        <v>10</v>
      </c>
      <c r="B33" s="110" t="s">
        <v>87</v>
      </c>
      <c r="C33" s="66"/>
      <c r="D33" s="66"/>
      <c r="E33" s="66"/>
      <c r="F33" s="102"/>
    </row>
    <row r="34" spans="1:6" ht="12.75">
      <c r="A34" s="57">
        <v>11</v>
      </c>
      <c r="B34" s="58" t="s">
        <v>67</v>
      </c>
      <c r="C34" s="59">
        <v>12</v>
      </c>
      <c r="D34" s="66"/>
      <c r="F34" s="102"/>
    </row>
    <row r="35" spans="1:6" ht="38.25">
      <c r="A35" s="57">
        <v>12</v>
      </c>
      <c r="B35" s="108" t="s">
        <v>20</v>
      </c>
      <c r="C35" s="59">
        <v>-2</v>
      </c>
      <c r="D35" s="66"/>
      <c r="F35" s="111" t="s">
        <v>88</v>
      </c>
    </row>
    <row r="36" spans="1:6" ht="12.75">
      <c r="A36" s="57">
        <v>13</v>
      </c>
      <c r="B36" s="106" t="s">
        <v>89</v>
      </c>
      <c r="C36" s="59">
        <v>10</v>
      </c>
      <c r="D36" s="66"/>
      <c r="F36" s="102"/>
    </row>
    <row r="37" spans="1:6" ht="12.75">
      <c r="A37" s="57">
        <v>14</v>
      </c>
      <c r="B37" s="58" t="s">
        <v>70</v>
      </c>
      <c r="C37" s="59">
        <v>10</v>
      </c>
      <c r="D37" s="66"/>
      <c r="F37" s="102"/>
    </row>
    <row r="38" spans="1:6" ht="12.75">
      <c r="A38" s="57">
        <v>15</v>
      </c>
      <c r="B38" s="106" t="s">
        <v>8</v>
      </c>
      <c r="C38" s="59">
        <v>0</v>
      </c>
      <c r="D38" s="66"/>
      <c r="F38" s="102"/>
    </row>
    <row r="39" spans="1:6" ht="12.75">
      <c r="A39" s="57"/>
      <c r="B39" s="106"/>
      <c r="C39" s="59"/>
      <c r="D39" s="66"/>
      <c r="F39" s="102"/>
    </row>
    <row r="40" spans="1:6" ht="12.75">
      <c r="A40" s="57"/>
      <c r="B40" s="106"/>
      <c r="C40" s="59"/>
      <c r="D40" s="59" t="s">
        <v>90</v>
      </c>
      <c r="E40" s="121" t="s">
        <v>91</v>
      </c>
      <c r="F40" s="102"/>
    </row>
    <row r="41" spans="1:6" ht="25.5">
      <c r="A41" s="57">
        <v>16</v>
      </c>
      <c r="B41" s="106" t="s">
        <v>92</v>
      </c>
      <c r="C41" s="59"/>
      <c r="D41" s="59">
        <f>D17</f>
        <v>600</v>
      </c>
      <c r="E41" s="122">
        <f>E21</f>
        <v>-400</v>
      </c>
      <c r="F41" s="111" t="s">
        <v>93</v>
      </c>
    </row>
    <row r="42" spans="1:6" ht="25.5">
      <c r="A42" s="57"/>
      <c r="B42" s="106"/>
      <c r="C42" s="59"/>
      <c r="D42" s="66"/>
      <c r="F42" s="111" t="s">
        <v>94</v>
      </c>
    </row>
    <row r="43" spans="1:6" ht="12.75">
      <c r="A43" s="62"/>
      <c r="B43" s="112"/>
      <c r="C43" s="112"/>
      <c r="D43" s="112"/>
      <c r="E43" s="112"/>
      <c r="F43" s="115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H14" sqref="H14"/>
    </sheetView>
  </sheetViews>
  <sheetFormatPr defaultColWidth="9.140625" defaultRowHeight="12.75"/>
  <cols>
    <col min="1" max="1" width="12.140625" style="27" customWidth="1"/>
    <col min="2" max="2" width="30.57421875" style="27" customWidth="1"/>
    <col min="3" max="3" width="10.7109375" style="27" bestFit="1" customWidth="1"/>
    <col min="4" max="4" width="11.7109375" style="27" customWidth="1"/>
    <col min="5" max="5" width="12.28125" style="27" customWidth="1"/>
    <col min="6" max="6" width="37.140625" style="27" customWidth="1"/>
    <col min="7" max="16384" width="9.140625" style="27" customWidth="1"/>
  </cols>
  <sheetData>
    <row r="1" spans="1:6" ht="15.75">
      <c r="A1" s="123" t="s">
        <v>95</v>
      </c>
      <c r="B1" s="52"/>
      <c r="C1" s="52"/>
      <c r="D1" s="52"/>
      <c r="E1" s="52"/>
      <c r="F1" s="49"/>
    </row>
    <row r="2" spans="1:6" ht="12.75">
      <c r="A2" s="83"/>
      <c r="B2" s="116" t="s">
        <v>96</v>
      </c>
      <c r="C2" s="85"/>
      <c r="D2" s="85"/>
      <c r="E2" s="85"/>
      <c r="F2" s="33"/>
    </row>
    <row r="3" spans="1:6" ht="12.75">
      <c r="A3" s="83"/>
      <c r="B3" s="84" t="s">
        <v>97</v>
      </c>
      <c r="C3" s="85"/>
      <c r="D3" s="85"/>
      <c r="E3" s="85"/>
      <c r="F3" s="33"/>
    </row>
    <row r="4" spans="1:6" ht="12.75">
      <c r="A4" s="86"/>
      <c r="B4" s="88" t="s">
        <v>98</v>
      </c>
      <c r="C4" s="85"/>
      <c r="D4" s="85"/>
      <c r="E4" s="85"/>
      <c r="F4" s="33"/>
    </row>
    <row r="5" spans="1:6" ht="12.75">
      <c r="A5" s="86"/>
      <c r="B5" s="88" t="s">
        <v>99</v>
      </c>
      <c r="C5" s="85"/>
      <c r="D5" s="85"/>
      <c r="E5" s="85"/>
      <c r="F5" s="33"/>
    </row>
    <row r="6" spans="1:6" ht="12.75">
      <c r="A6" s="89"/>
      <c r="B6" s="91" t="s">
        <v>100</v>
      </c>
      <c r="C6" s="91"/>
      <c r="D6" s="91"/>
      <c r="E6" s="91"/>
      <c r="F6" s="80"/>
    </row>
    <row r="8" spans="1:6" ht="12.75">
      <c r="A8" s="92" t="s">
        <v>9</v>
      </c>
      <c r="B8" s="84" t="s">
        <v>18</v>
      </c>
      <c r="C8" s="52"/>
      <c r="D8" s="52"/>
      <c r="E8" s="52"/>
      <c r="F8" s="49"/>
    </row>
    <row r="9" spans="1:6" ht="12.75">
      <c r="A9" s="86"/>
      <c r="B9" s="85" t="s">
        <v>10</v>
      </c>
      <c r="C9" s="85"/>
      <c r="D9" s="85"/>
      <c r="E9" s="85"/>
      <c r="F9" s="33"/>
    </row>
    <row r="10" spans="1:6" ht="12.75">
      <c r="A10" s="86"/>
      <c r="B10" s="85" t="s">
        <v>11</v>
      </c>
      <c r="C10" s="85"/>
      <c r="D10" s="85"/>
      <c r="E10" s="85"/>
      <c r="F10" s="33"/>
    </row>
    <row r="11" spans="1:6" ht="12.75">
      <c r="A11" s="89"/>
      <c r="B11" s="91" t="s">
        <v>101</v>
      </c>
      <c r="C11" s="91"/>
      <c r="D11" s="91"/>
      <c r="E11" s="91"/>
      <c r="F11" s="80"/>
    </row>
    <row r="13" spans="1:6" ht="25.5">
      <c r="A13" s="46"/>
      <c r="B13" s="52"/>
      <c r="C13" s="93" t="s">
        <v>102</v>
      </c>
      <c r="D13" s="124" t="s">
        <v>103</v>
      </c>
      <c r="E13" s="120" t="s">
        <v>104</v>
      </c>
      <c r="F13" s="34" t="s">
        <v>12</v>
      </c>
    </row>
    <row r="14" spans="1:6" ht="12.75">
      <c r="A14" s="46"/>
      <c r="B14" s="52"/>
      <c r="C14" s="54"/>
      <c r="D14" s="54"/>
      <c r="E14" s="54"/>
      <c r="F14" s="55"/>
    </row>
    <row r="15" spans="1:6" ht="12.75">
      <c r="A15" s="37"/>
      <c r="B15" s="56" t="s">
        <v>56</v>
      </c>
      <c r="C15" s="36"/>
      <c r="D15" s="36"/>
      <c r="E15" s="36"/>
      <c r="F15" s="33"/>
    </row>
    <row r="16" spans="1:6" ht="12.75">
      <c r="A16" s="57">
        <v>1</v>
      </c>
      <c r="B16" s="58" t="s">
        <v>22</v>
      </c>
      <c r="C16" s="59">
        <v>10</v>
      </c>
      <c r="D16" s="59">
        <v>500</v>
      </c>
      <c r="E16" s="59"/>
      <c r="F16" s="60" t="s">
        <v>105</v>
      </c>
    </row>
    <row r="17" spans="1:6" ht="25.5">
      <c r="A17" s="57">
        <v>2</v>
      </c>
      <c r="B17" s="58" t="s">
        <v>3</v>
      </c>
      <c r="C17" s="59">
        <v>-1</v>
      </c>
      <c r="D17" s="59">
        <v>-50</v>
      </c>
      <c r="E17" s="59"/>
      <c r="F17" s="102" t="s">
        <v>106</v>
      </c>
    </row>
    <row r="18" spans="1:6" ht="12.75">
      <c r="A18" s="62">
        <v>3</v>
      </c>
      <c r="B18" s="63" t="s">
        <v>21</v>
      </c>
      <c r="C18" s="64">
        <v>9</v>
      </c>
      <c r="D18" s="64">
        <v>450</v>
      </c>
      <c r="E18" s="64"/>
      <c r="F18" s="65" t="s">
        <v>107</v>
      </c>
    </row>
    <row r="19" spans="1:6" ht="12.75">
      <c r="A19" s="57"/>
      <c r="B19" s="66"/>
      <c r="C19" s="59"/>
      <c r="D19" s="59"/>
      <c r="E19" s="59"/>
      <c r="F19" s="60"/>
    </row>
    <row r="20" spans="1:6" ht="12.75">
      <c r="A20" s="57"/>
      <c r="B20" s="67" t="s">
        <v>4</v>
      </c>
      <c r="C20" s="59"/>
      <c r="D20" s="59"/>
      <c r="E20" s="59"/>
      <c r="F20" s="60"/>
    </row>
    <row r="21" spans="1:6" ht="12.75">
      <c r="A21" s="57">
        <v>4</v>
      </c>
      <c r="B21" s="58" t="s">
        <v>23</v>
      </c>
      <c r="C21" s="59">
        <v>-1</v>
      </c>
      <c r="D21" s="59"/>
      <c r="E21" s="59">
        <v>-150</v>
      </c>
      <c r="F21" s="60" t="s">
        <v>108</v>
      </c>
    </row>
    <row r="22" spans="1:6" ht="12.75">
      <c r="A22" s="57">
        <v>5</v>
      </c>
      <c r="B22" s="68" t="s">
        <v>60</v>
      </c>
      <c r="C22" s="59"/>
      <c r="D22" s="59"/>
      <c r="E22" s="59">
        <v>-150</v>
      </c>
      <c r="F22" s="65" t="s">
        <v>109</v>
      </c>
    </row>
    <row r="23" spans="1:6" ht="12.75">
      <c r="A23" s="69"/>
      <c r="B23" s="70"/>
      <c r="C23" s="71"/>
      <c r="D23" s="71"/>
      <c r="E23" s="71"/>
      <c r="F23" s="72"/>
    </row>
    <row r="24" spans="1:6" ht="12.75">
      <c r="A24" s="57"/>
      <c r="B24" s="67" t="s">
        <v>5</v>
      </c>
      <c r="C24" s="59"/>
      <c r="D24" s="59"/>
      <c r="E24" s="59"/>
      <c r="F24" s="60"/>
    </row>
    <row r="25" spans="1:6" ht="12.75">
      <c r="A25" s="57">
        <v>6</v>
      </c>
      <c r="B25" s="58" t="s">
        <v>23</v>
      </c>
      <c r="C25" s="59">
        <v>-1</v>
      </c>
      <c r="D25" s="59"/>
      <c r="E25" s="59">
        <v>-450</v>
      </c>
      <c r="F25" s="61" t="s">
        <v>110</v>
      </c>
    </row>
    <row r="26" spans="1:6" ht="12.75">
      <c r="A26" s="62">
        <v>7</v>
      </c>
      <c r="B26" s="73" t="s">
        <v>60</v>
      </c>
      <c r="C26" s="64"/>
      <c r="D26" s="64"/>
      <c r="E26" s="64">
        <v>-450</v>
      </c>
      <c r="F26" s="65" t="s">
        <v>111</v>
      </c>
    </row>
    <row r="27" spans="1:6" ht="12.75">
      <c r="A27" s="57"/>
      <c r="B27" s="66"/>
      <c r="C27" s="59"/>
      <c r="D27" s="59"/>
      <c r="E27" s="59"/>
      <c r="F27" s="60"/>
    </row>
    <row r="28" spans="1:6" ht="12.75">
      <c r="A28" s="57"/>
      <c r="B28" s="67" t="s">
        <v>61</v>
      </c>
      <c r="C28" s="59"/>
      <c r="D28" s="59"/>
      <c r="E28" s="59"/>
      <c r="F28" s="60"/>
    </row>
    <row r="29" spans="1:6" ht="12.75">
      <c r="A29" s="57">
        <v>8</v>
      </c>
      <c r="B29" s="58" t="s">
        <v>62</v>
      </c>
      <c r="C29" s="59">
        <v>8</v>
      </c>
      <c r="D29" s="59"/>
      <c r="E29" s="59"/>
      <c r="F29" s="60"/>
    </row>
    <row r="30" spans="1:6" ht="12.75">
      <c r="A30" s="69"/>
      <c r="B30" s="70"/>
      <c r="C30" s="71"/>
      <c r="D30" s="71"/>
      <c r="E30" s="71"/>
      <c r="F30" s="72"/>
    </row>
    <row r="31" spans="1:6" ht="12.75">
      <c r="A31" s="57"/>
      <c r="B31" s="105" t="s">
        <v>6</v>
      </c>
      <c r="C31" s="59"/>
      <c r="D31" s="59"/>
      <c r="E31" s="59"/>
      <c r="F31" s="60"/>
    </row>
    <row r="32" spans="1:6" ht="12.75">
      <c r="A32" s="57">
        <v>9</v>
      </c>
      <c r="B32" s="106" t="s">
        <v>7</v>
      </c>
      <c r="C32" s="59">
        <v>0</v>
      </c>
      <c r="D32" s="59"/>
      <c r="E32" s="59"/>
      <c r="F32" s="60"/>
    </row>
    <row r="33" spans="1:6" ht="12.75">
      <c r="A33" s="57"/>
      <c r="B33" s="66"/>
      <c r="C33" s="66"/>
      <c r="D33" s="66"/>
      <c r="E33" s="66"/>
      <c r="F33" s="102"/>
    </row>
    <row r="34" spans="1:6" ht="12.75">
      <c r="A34" s="57"/>
      <c r="B34" s="110" t="s">
        <v>87</v>
      </c>
      <c r="C34" s="66"/>
      <c r="D34" s="66"/>
      <c r="E34" s="66"/>
      <c r="F34" s="102"/>
    </row>
    <row r="35" spans="1:6" ht="12.75">
      <c r="A35" s="57">
        <v>10</v>
      </c>
      <c r="B35" s="58" t="s">
        <v>67</v>
      </c>
      <c r="C35" s="59">
        <v>10</v>
      </c>
      <c r="D35" s="66"/>
      <c r="F35" s="102"/>
    </row>
    <row r="36" spans="1:6" ht="51">
      <c r="A36" s="57">
        <v>11</v>
      </c>
      <c r="B36" s="108" t="s">
        <v>20</v>
      </c>
      <c r="C36" s="59">
        <v>-2</v>
      </c>
      <c r="D36" s="66"/>
      <c r="F36" s="102" t="s">
        <v>112</v>
      </c>
    </row>
    <row r="37" spans="1:6" ht="12.75">
      <c r="A37" s="57">
        <v>12</v>
      </c>
      <c r="B37" s="125" t="s">
        <v>113</v>
      </c>
      <c r="C37" s="59">
        <v>-1</v>
      </c>
      <c r="D37" s="66"/>
      <c r="F37" s="111" t="s">
        <v>114</v>
      </c>
    </row>
    <row r="38" spans="1:6" ht="38.25">
      <c r="A38" s="57">
        <v>13</v>
      </c>
      <c r="B38" s="108" t="s">
        <v>115</v>
      </c>
      <c r="C38" s="59">
        <v>-1</v>
      </c>
      <c r="D38" s="59">
        <v>-50</v>
      </c>
      <c r="F38" s="102" t="s">
        <v>116</v>
      </c>
    </row>
    <row r="39" spans="1:6" ht="12.75">
      <c r="A39" s="57">
        <v>14</v>
      </c>
      <c r="B39" s="106" t="s">
        <v>89</v>
      </c>
      <c r="C39" s="59">
        <v>8</v>
      </c>
      <c r="D39" s="66"/>
      <c r="F39" s="102"/>
    </row>
    <row r="40" spans="1:6" ht="12.75">
      <c r="A40" s="57">
        <v>15</v>
      </c>
      <c r="B40" s="58" t="s">
        <v>70</v>
      </c>
      <c r="C40" s="59">
        <v>8</v>
      </c>
      <c r="D40" s="66"/>
      <c r="F40" s="102"/>
    </row>
    <row r="41" spans="1:6" ht="12.75">
      <c r="A41" s="57">
        <v>16</v>
      </c>
      <c r="B41" s="106" t="s">
        <v>8</v>
      </c>
      <c r="C41" s="59">
        <v>0</v>
      </c>
      <c r="D41" s="66"/>
      <c r="F41" s="102"/>
    </row>
    <row r="42" spans="1:6" ht="12.75">
      <c r="A42" s="62"/>
      <c r="B42" s="112"/>
      <c r="C42" s="112"/>
      <c r="D42" s="112"/>
      <c r="E42" s="112"/>
      <c r="F42" s="115"/>
    </row>
  </sheetData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Examples of Proxy Demand Resource Options</dc:title>
  <dc:subject/>
  <dc:creator>Jim Price</dc:creator>
  <cp:keywords/>
  <dc:description/>
  <cp:lastModifiedBy>Margaret Miller</cp:lastModifiedBy>
  <cp:lastPrinted>2009-02-19T01:24:04Z</cp:lastPrinted>
  <dcterms:created xsi:type="dcterms:W3CDTF">2009-02-06T19:42:41Z</dcterms:created>
  <dcterms:modified xsi:type="dcterms:W3CDTF">2009-02-25T07:37:04Z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2011-02-25T00:00:00Z</vt:lpwstr>
  </property>
  <property fmtid="{D5CDD505-2E9C-101B-9397-08002B2CF9AE}" pid="4" name="OriginalU">
    <vt:lpwstr>http://www.caiso.com/2360/23608821fc90.xls, /2360/23608821fc90.xls</vt:lpwstr>
  </property>
  <property fmtid="{D5CDD505-2E9C-101B-9397-08002B2CF9AE}" pid="5" name="PostDa">
    <vt:lpwstr>2009-02-25T09:40:49Z</vt:lpwstr>
  </property>
  <property fmtid="{D5CDD505-2E9C-101B-9397-08002B2CF9AE}" pid="6" name="ISOSumma">
    <vt:lpwstr>Examples of Proxy Demand Resource Options presented at the Demand Response stakeholder conference call on February 27, 2009.</vt:lpwstr>
  </property>
  <property fmtid="{D5CDD505-2E9C-101B-9397-08002B2CF9AE}" pid="7" name="RevDa">
    <vt:lpwstr>2009-02-25T09:40:49Z</vt:lpwstr>
  </property>
  <property fmtid="{D5CDD505-2E9C-101B-9397-08002B2CF9AE}" pid="8" name="ISOOwn">
    <vt:lpwstr>mmiller</vt:lpwstr>
  </property>
  <property fmtid="{D5CDD505-2E9C-101B-9397-08002B2CF9AE}" pid="9" name="ISOGroupTaxHTFiel">
    <vt:lpwstr>Stakeholder teleconference 27-Feb 2009|4b0d9c34-5752-4957-ba2a-c21467a964fc</vt:lpwstr>
  </property>
  <property fmtid="{D5CDD505-2E9C-101B-9397-08002B2CF9AE}" pid="10" name="ISOTopicTaxHTFiel">
    <vt:lpwstr>Stakeholder processes|71659ab1-dac7-419e-9529-abc47c232b66</vt:lpwstr>
  </property>
  <property fmtid="{D5CDD505-2E9C-101B-9397-08002B2CF9AE}" pid="11" name="ISOKeywordsTaxHTFiel">
    <vt:lpwstr>initiative|dfdf3d3e-6f6c-4a27-9a74-ea365d6c46c4</vt:lpwstr>
  </property>
  <property fmtid="{D5CDD505-2E9C-101B-9397-08002B2CF9AE}" pid="12" name="ISOKeywor">
    <vt:lpwstr>117;#initiative|dfdf3d3e-6f6c-4a27-9a74-ea365d6c46c4</vt:lpwstr>
  </property>
  <property fmtid="{D5CDD505-2E9C-101B-9397-08002B2CF9AE}" pid="13" name="ISOGroupSequen">
    <vt:lpwstr>95999|2000</vt:lpwstr>
  </property>
  <property fmtid="{D5CDD505-2E9C-101B-9397-08002B2CF9AE}" pid="14" name="ISOGro">
    <vt:lpwstr>1105;#Stakeholder teleconference 27-Feb 2009|4b0d9c34-5752-4957-ba2a-c21467a964fc</vt:lpwstr>
  </property>
  <property fmtid="{D5CDD505-2E9C-101B-9397-08002B2CF9AE}" pid="15" name="TaxCatchA">
    <vt:lpwstr>1105;#Stakeholder teleconference 27-Feb 2009|4b0d9c34-5752-4957-ba2a-c21467a964fc;#117;#initiative|dfdf3d3e-6f6c-4a27-9a74-ea365d6c46c4;#3;#Archived|0019c6e1-8c5e-460c-a653-a944372c5015;#7;#Stakeholder processes|71659ab1-dac7-419e-9529-abc47c232b66</vt:lpwstr>
  </property>
  <property fmtid="{D5CDD505-2E9C-101B-9397-08002B2CF9AE}" pid="16" name="ISOTop">
    <vt:lpwstr>7;#Stakeholder processes|71659ab1-dac7-419e-9529-abc47c232b66</vt:lpwstr>
  </property>
  <property fmtid="{D5CDD505-2E9C-101B-9397-08002B2CF9AE}" pid="17" name="Importa">
    <vt:lpwstr>0</vt:lpwstr>
  </property>
  <property fmtid="{D5CDD505-2E9C-101B-9397-08002B2CF9AE}" pid="18" name="Ord">
    <vt:lpwstr>25862900.0000000</vt:lpwstr>
  </property>
  <property fmtid="{D5CDD505-2E9C-101B-9397-08002B2CF9AE}" pid="19" name="Orig Post Da">
    <vt:lpwstr>2009-02-25T09:40:49Z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OriginalUriCo">
    <vt:lpwstr>http://www.caiso.com/2360/23608821fc90.xls, http://www.caiso.com/2360/23608821fc90.xls</vt:lpwstr>
  </property>
  <property fmtid="{D5CDD505-2E9C-101B-9397-08002B2CF9AE}" pid="23" name="PageLi">
    <vt:lpwstr/>
  </property>
  <property fmtid="{D5CDD505-2E9C-101B-9397-08002B2CF9AE}" pid="24" name="Market Noti">
    <vt:lpwstr>0</vt:lpwstr>
  </property>
  <property fmtid="{D5CDD505-2E9C-101B-9397-08002B2CF9AE}" pid="25" name="Archiv">
    <vt:lpwstr>0</vt:lpwstr>
  </property>
  <property fmtid="{D5CDD505-2E9C-101B-9397-08002B2CF9AE}" pid="26" name="News Relea">
    <vt:lpwstr>0</vt:lpwstr>
  </property>
  <property fmtid="{D5CDD505-2E9C-101B-9397-08002B2CF9AE}" pid="27" name="ISODescripti">
    <vt:lpwstr/>
  </property>
  <property fmtid="{D5CDD505-2E9C-101B-9397-08002B2CF9AE}" pid="28" name="OriginalURIBack">
    <vt:lpwstr>http://www.caiso.com/2360/23608821fc90.xls, /2360/23608821fc90.xls</vt:lpwstr>
  </property>
  <property fmtid="{D5CDD505-2E9C-101B-9397-08002B2CF9AE}" pid="29" name="m9e70a6096144fc698577b786817f2">
    <vt:lpwstr>Archived|0019c6e1-8c5e-460c-a653-a944372c5015</vt:lpwstr>
  </property>
</Properties>
</file>