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16" yWindow="4890" windowWidth="28830" windowHeight="6255" tabRatio="658" activeTab="0"/>
  </bookViews>
  <sheets>
    <sheet name="Cost Details" sheetId="1" r:id="rId1"/>
    <sheet name="Factors &amp; Assumptions" sheetId="2" r:id="rId2"/>
    <sheet name="Escalation Rates and Factors" sheetId="3" r:id="rId3"/>
  </sheets>
  <definedNames>
    <definedName name="_xlnm.Print_Area" localSheetId="0">'Cost Details'!$A$1:$N$156</definedName>
    <definedName name="_xlnm.Print_Titles" localSheetId="0">'Cost Details'!$1:$4</definedName>
  </definedNames>
  <calcPr fullCalcOnLoad="1"/>
</workbook>
</file>

<file path=xl/sharedStrings.xml><?xml version="1.0" encoding="utf-8"?>
<sst xmlns="http://schemas.openxmlformats.org/spreadsheetml/2006/main" count="375" uniqueCount="231">
  <si>
    <t>500 kV</t>
  </si>
  <si>
    <t>New Substation Equipment</t>
  </si>
  <si>
    <t>Replacement Substation Equipment</t>
  </si>
  <si>
    <t>Circuit Breakers (without TRV caps)</t>
  </si>
  <si>
    <t>Disconnect switches (incl. steel structures and foundations)</t>
  </si>
  <si>
    <t>New Protection Equipment</t>
  </si>
  <si>
    <t>Reconductor/Upgrade Transmission Line</t>
  </si>
  <si>
    <t>Metering</t>
  </si>
  <si>
    <t>Factor Type:</t>
  </si>
  <si>
    <t>Low Impact factors:</t>
  </si>
  <si>
    <t>Medium Impact factors:</t>
  </si>
  <si>
    <t>High Impact factors:</t>
  </si>
  <si>
    <t>Units</t>
  </si>
  <si>
    <t>per unit</t>
  </si>
  <si>
    <t>per set</t>
  </si>
  <si>
    <t>per mile</t>
  </si>
  <si>
    <t>IT interface equipment - T/L</t>
  </si>
  <si>
    <t>SPS Relays</t>
  </si>
  <si>
    <t>lump sum</t>
  </si>
  <si>
    <t>"Voltages"</t>
  </si>
  <si>
    <t>Transformer Banks:</t>
  </si>
  <si>
    <t>Breaker and a half (2CB)</t>
  </si>
  <si>
    <t>Series Capacitors</t>
  </si>
  <si>
    <t>Shunt Reactors</t>
  </si>
  <si>
    <t>Sectionalizing Breaker</t>
  </si>
  <si>
    <t>Phase Shifter</t>
  </si>
  <si>
    <t>Bus Tie (1CB)</t>
  </si>
  <si>
    <t>Ground Bank</t>
  </si>
  <si>
    <t xml:space="preserve">Equipment Categories </t>
  </si>
  <si>
    <t>230 kV</t>
  </si>
  <si>
    <t>and walls/fencing/containment</t>
  </si>
  <si>
    <t>Transient recovery voltage capacitors (set of 3, separate from CBs)</t>
  </si>
  <si>
    <t>Additional set of bushing current transformers (3) at existing CBs</t>
  </si>
  <si>
    <t>Civil work:  Site Preparation including site grading, ground grid,</t>
  </si>
  <si>
    <t xml:space="preserve">Line Positions to terminate gen-ties and Transformer Bank positions </t>
  </si>
  <si>
    <t>Shunt Capacitors</t>
  </si>
  <si>
    <t>These items are rarely required for</t>
  </si>
  <si>
    <t>Miscellaneous Equipment (see comments)</t>
  </si>
  <si>
    <t>Position cost estimate includes cost</t>
  </si>
  <si>
    <t>of any related disconnect switches</t>
  </si>
  <si>
    <t>the position</t>
  </si>
  <si>
    <t>Unit cost of transformer banks</t>
  </si>
  <si>
    <t>reflects cost of the highest MVA</t>
  </si>
  <si>
    <t xml:space="preserve">rated transformer for the given </t>
  </si>
  <si>
    <t>voltage</t>
  </si>
  <si>
    <t>Circuit Breakers (including replacement of foundation)</t>
  </si>
  <si>
    <t>Line protection relays (other end of line)</t>
  </si>
  <si>
    <t>New SPS</t>
  </si>
  <si>
    <t>Double Circuit, Strung on one side, Tubular Steel Pole</t>
  </si>
  <si>
    <t>Single Circuit, Tubular Steel Pole</t>
  </si>
  <si>
    <t>Wood poles</t>
  </si>
  <si>
    <t>New Transmission Line</t>
  </si>
  <si>
    <t>Upgrade of existing RTUs</t>
  </si>
  <si>
    <t>Engineering costs</t>
  </si>
  <si>
    <t>$ millions</t>
  </si>
  <si>
    <t>Notes/Comments:</t>
  </si>
  <si>
    <t>500/230 kV 4-1 Phase</t>
  </si>
  <si>
    <t>500/230 kV 3-1 Phase</t>
  </si>
  <si>
    <t>Land cost for substations and T/L ROW</t>
  </si>
  <si>
    <t>Lump Sum costs, in addition to per-unit or lump-sum costs listed above:</t>
  </si>
  <si>
    <r>
      <t xml:space="preserve">Single Breaker </t>
    </r>
    <r>
      <rPr>
        <sz val="10"/>
        <rFont val="Arial"/>
        <family val="2"/>
      </rPr>
      <t>(add third breaker to breaker and a half)</t>
    </r>
  </si>
  <si>
    <t>Breaker and a half (3CB)</t>
  </si>
  <si>
    <t>Double Circuit, Strung on both sides, Tubular Steel Pole</t>
  </si>
  <si>
    <t>Static VAR Compensator (SVC)</t>
  </si>
  <si>
    <t>Double Breaker (2CB, double bus)</t>
  </si>
  <si>
    <t>Tertiary Reactors (1 reactor, 1 bay)</t>
  </si>
  <si>
    <t>would be estimated as a lump sum.</t>
  </si>
  <si>
    <t>high-voltage substations.  If required,</t>
  </si>
  <si>
    <t>Gas Insulated Substation (in lieu of open air construction)</t>
  </si>
  <si>
    <t>Removal of Transmission Line (complete tear down)</t>
  </si>
  <si>
    <t>Double Circuit</t>
  </si>
  <si>
    <t>Single Circuit</t>
  </si>
  <si>
    <t>General Facilities:  station light &amp; power, backup generator,</t>
  </si>
  <si>
    <t>station utilities (water, gas, etc. if manned substation)</t>
  </si>
  <si>
    <t>Factor Amounts:</t>
  </si>
  <si>
    <t>Known characteristics of proposed transmission line ROW at Phase I study:</t>
  </si>
  <si>
    <t>Information Technology (IT) Equipment</t>
  </si>
  <si>
    <t>Lightwave terminal</t>
  </si>
  <si>
    <t>Fiber optic cable on existing poles</t>
  </si>
  <si>
    <t>Fiber optic cable on new poles</t>
  </si>
  <si>
    <t>Microwave terminal and dish antennas</t>
  </si>
  <si>
    <t>Dehydrator for microwave antennas</t>
  </si>
  <si>
    <t>Channel bank</t>
  </si>
  <si>
    <t>IT interface equipment - Control Rooms</t>
  </si>
  <si>
    <t>IT interface equipment - miscellaneous equipment</t>
  </si>
  <si>
    <t>Communication rack placed in existing B station MEER bldg</t>
  </si>
  <si>
    <t>Prefab communications building</t>
  </si>
  <si>
    <t>Comm. Rack with own environmental enclosure</t>
  </si>
  <si>
    <t>Full Comm. package for AA or A stations</t>
  </si>
  <si>
    <t>48V DC power supply for comm. equipment</t>
  </si>
  <si>
    <t>100' self-supporting comm. tower (3 legs)</t>
  </si>
  <si>
    <t>120' self-supporting comm. tower (4 legs)</t>
  </si>
  <si>
    <t>Digital Access Cross Connect (DACS)</t>
  </si>
  <si>
    <t>Network synchronization equipment (BITS clock)</t>
  </si>
  <si>
    <t>Large router for network access to work bases</t>
  </si>
  <si>
    <t>T1 cross connect</t>
  </si>
  <si>
    <t>Fiber to Telco connection (high voltage protected)</t>
  </si>
  <si>
    <t>Small router for equipment monitoring, "data beyond SCADA"</t>
  </si>
  <si>
    <t>Substation Control (MEER) Buildings</t>
  </si>
  <si>
    <t>Land costs are highly variable.</t>
  </si>
  <si>
    <t>streams, rail, highway, other T\L)</t>
  </si>
  <si>
    <t>Incremental cost for transmission line crossings (roads,</t>
  </si>
  <si>
    <t>Capitalized Licensing and Permitting Costs, including</t>
  </si>
  <si>
    <t>and protection equipment located within</t>
  </si>
  <si>
    <t>Incremental cost of soil/geotechnical mitigation measures</t>
  </si>
  <si>
    <t>Unable to perform detailed geotechnical</t>
  </si>
  <si>
    <t>analysis of land in Phase I study, but</t>
  </si>
  <si>
    <t>any known geotech mitigation measures</t>
  </si>
  <si>
    <t>Double Operating Bus Sections - 2 new buses, spanning 2 positions</t>
  </si>
  <si>
    <t>Double Operating Bus Sections - 2 new buses, spanning 4 positions</t>
  </si>
  <si>
    <t>Double Operating Bus Sections - 2 bus extensions, spanning 2 positions</t>
  </si>
  <si>
    <t>Double Operating Bus Sections - 2 bus extensions, spanning 4 positions</t>
  </si>
  <si>
    <t>As a result, will be estimated as a lump sum</t>
  </si>
  <si>
    <t>will be estimated as a lump sum</t>
  </si>
  <si>
    <t>mitigation measures, FAA permits, etc.</t>
  </si>
  <si>
    <t>Corporate Overheads (A&amp;G, P&amp;B, and AFUDC)</t>
  </si>
  <si>
    <t>Income Tax Component of Contribution (ITCC)</t>
  </si>
  <si>
    <t>Unit costs exclude generator's responsibility for Income Tax Component of Contribution (ITCC), (will be added to total cost estimates, if required)</t>
  </si>
  <si>
    <t>All costs are $x1,000</t>
  </si>
  <si>
    <t>Delta</t>
  </si>
  <si>
    <t>Total Delta (summation of applied factor)</t>
  </si>
  <si>
    <t>Estimated cost per mile including applied factors ($ million/ mile)</t>
  </si>
  <si>
    <t>Typical configuration for 500 kV, includes "pair" of N/S or E/W buses</t>
  </si>
  <si>
    <t>Typical configuration for 230 kV, includes "pair" of N/S or E/W buses</t>
  </si>
  <si>
    <t>Used in substation expansion</t>
  </si>
  <si>
    <t>Includes cost of CB</t>
  </si>
  <si>
    <t>Not typical, would be estimated as a</t>
  </si>
  <si>
    <t>Lump sum, if GIS required</t>
  </si>
  <si>
    <t xml:space="preserve">Complete Loop-in Substation, equipped with one line position to </t>
  </si>
  <si>
    <t>terminate a single gen-tie</t>
  </si>
  <si>
    <t>Factors for use in developing cost estimates in Phase I Generator Interconnection Studies</t>
  </si>
  <si>
    <t>Explanation of Factor issues and Factor multipliers</t>
  </si>
  <si>
    <t>Factor Type</t>
  </si>
  <si>
    <t>Cost per mile of T\L requiring helicopter construction (or deconstruction) will have higher than published per-unit cost, the labor component of helicopter construction is incrementally higher, which is not included in the per-unit cost</t>
  </si>
  <si>
    <t>OVERVIEW :</t>
  </si>
  <si>
    <t>project will be constructed, arriving at project costs in nominal dollars.</t>
  </si>
  <si>
    <t>DEFINITIONS USED :</t>
  </si>
  <si>
    <t>Project Cost in Constant Dollars represents the cost of the Project if all costs were paid for at a single point</t>
  </si>
  <si>
    <t>in time.</t>
  </si>
  <si>
    <t>Project Cost in Nominal Dollars represents the cost of the Project taking into account when actual dollars will be spent.</t>
  </si>
  <si>
    <t>=   Cost in Constant Dollars  x  Escalation Factor</t>
  </si>
  <si>
    <t>Escalation
Rates</t>
  </si>
  <si>
    <r>
      <t xml:space="preserve">Mathematical formula:   </t>
    </r>
    <r>
      <rPr>
        <b/>
        <sz val="11"/>
        <color indexed="8"/>
        <rFont val="Times New Roman"/>
        <family val="1"/>
      </rPr>
      <t xml:space="preserve">Cost in Nominal Dollars    </t>
    </r>
  </si>
  <si>
    <t>=   Cost in Constant Dollars  + Escalation</t>
  </si>
  <si>
    <t>PTO’s cost estimating is done in constant dollars and then escalated over the years during which the</t>
  </si>
  <si>
    <t>138 kV</t>
  </si>
  <si>
    <t>(Add additional options)</t>
  </si>
  <si>
    <t>Incremental environmental monitoring and mitigations</t>
  </si>
  <si>
    <t>69 kV</t>
  </si>
  <si>
    <t xml:space="preserve"> </t>
  </si>
  <si>
    <t xml:space="preserve">230/138 kV </t>
  </si>
  <si>
    <t>230/69 kV</t>
  </si>
  <si>
    <t>138/69 kV</t>
  </si>
  <si>
    <t>Line drops (Tie Downs)- 3 phases</t>
  </si>
  <si>
    <t xml:space="preserve">Environmental Sensitivity </t>
  </si>
  <si>
    <t>previously disturbed / maintained</t>
  </si>
  <si>
    <t>High Fire Risk Area</t>
  </si>
  <si>
    <t>Line Length</t>
  </si>
  <si>
    <t>Remoteness</t>
  </si>
  <si>
    <t>SD City / Coastal</t>
  </si>
  <si>
    <t>Greater than 5 miles</t>
  </si>
  <si>
    <t>3 to 5 miles</t>
  </si>
  <si>
    <t>Less than 3 miles</t>
  </si>
  <si>
    <t>SD East / North County</t>
  </si>
  <si>
    <t>Low Impact Areas:</t>
  </si>
  <si>
    <t>Medium Impact areas:</t>
  </si>
  <si>
    <t>High Impact areas:</t>
  </si>
  <si>
    <t>This includes the use of Helicopters for construction and regulatory impacts to licensing by agencies such as BLM, CNF and CPUC that impact schedule and cost</t>
  </si>
  <si>
    <t>Includes travel time for crews and material suppliers</t>
  </si>
  <si>
    <t>Higher cost for lines less than 3 miles long.  Factor in Economy of scale for lines longer than 5 miles</t>
  </si>
  <si>
    <t>Transition Zone</t>
  </si>
  <si>
    <t>Will be constructed in a high fire risk area</t>
  </si>
  <si>
    <t xml:space="preserve"> Factor</t>
  </si>
  <si>
    <t>Applied Factor</t>
  </si>
  <si>
    <t>Hypothetical baseline cost per mile for Double Circuit 69 kV line using standard construction:</t>
  </si>
  <si>
    <t>How to apply factors:</t>
  </si>
  <si>
    <t xml:space="preserve">Unit cost guide assumes facilities are constructed by Union crews under the direction of SDG&amp;E.  </t>
  </si>
  <si>
    <t>Transmission line cost per mile assumes conventional construction.</t>
  </si>
  <si>
    <t xml:space="preserve">All labor is straight time and  based on a 5 day work week schedule. </t>
  </si>
  <si>
    <t>Unit costs exclude AFUDC.</t>
  </si>
  <si>
    <t>Refer to CALFIRE FRAP fire threat area map. No wood construction, only wood equivalent steel or engineered structures. Steel structures designed using extreme wind criteria.</t>
  </si>
  <si>
    <t>Terrain Access</t>
  </si>
  <si>
    <t>Three element switchyards</t>
  </si>
  <si>
    <t>n/a</t>
  </si>
  <si>
    <t>** For Substation construction costs in remote areas a factor multiplier should be applied for labor and labor overheads. Apply a Factor amount of 1.25 to the total cost of the Substation work. Site Purchase, site Development or grading costs are not included in Substation costs.</t>
  </si>
  <si>
    <t>N/A</t>
  </si>
  <si>
    <t xml:space="preserve">Double Circuit,  6 Tubular Steel Poles w/ Anchor Bolt Foundations </t>
  </si>
  <si>
    <t xml:space="preserve">Single Circuit, 6 Tubular Steel Poles w/ Anchor Bolt Foundations </t>
  </si>
  <si>
    <t>Is in an environmentally sensitive area</t>
  </si>
  <si>
    <t>Double Circuit, wood equivalent steel poles</t>
  </si>
  <si>
    <t>Single Circuit, wood equivalent steel poles</t>
  </si>
  <si>
    <t>Double Circuit: Mix of wood equivalent steel + AB steel poles</t>
  </si>
  <si>
    <t>Single Circuit, wood = steel poles in H-frame configuration</t>
  </si>
  <si>
    <t>Single Circuit, Lattice Tower (6 structures per mile)</t>
  </si>
  <si>
    <t>Assumes minor road grading. 230kV assumes only conductor and hardware replaced. Existing structures are adequate and are not replaced. 69/138kV include removals.</t>
  </si>
  <si>
    <t xml:space="preserve"> N/A</t>
  </si>
  <si>
    <t>Cost of removal assumes wood poles and one conductor per phase removed. These costs do not include contingency.</t>
  </si>
  <si>
    <t>Terrain access: high impact</t>
  </si>
  <si>
    <t>Will be constructed in remote east county</t>
  </si>
  <si>
    <t>Original estimated cost per mile</t>
  </si>
  <si>
    <t>Developed land / existing roads</t>
  </si>
  <si>
    <t>relatively flat terrian with existing roads</t>
  </si>
  <si>
    <t>Coastal</t>
  </si>
  <si>
    <t>Assumptions in the unit cost guide</t>
  </si>
  <si>
    <t>General contingency factor:  35%. Estimates include a mandatory 4% for estimate for EMF field management plan implementation.</t>
  </si>
  <si>
    <t>Transmission line design in high wind areas is based on NESC 250C design criteria. This typically results in a significant cost increase as the design goes from wood equivalent steel to engineered steel poles with foundations. Foundations assume a mix of micro-pile and pier type.</t>
  </si>
  <si>
    <t xml:space="preserve">Unit costs exclude environmental licensing, all permitting ( ie; Environmental, GO 131-D, CPUC, FERC BLM, CNF) and costs for land mitigation. </t>
  </si>
  <si>
    <t>Typically SDG&amp;E will perform project specific costs estimates for PTO Interconnections, Reliability and Delivery Network upgrades instead of using the per-unit costs.  These costs are provided for the IC to use in their selection of alternative sites or methods of interconnection.</t>
  </si>
  <si>
    <t>Assumes 2-900 ACSS/AW per phase for 230/500kV plus OHGW and 1-1033.5 ACSR/AW for 69/138kV. 138kV DC is Mix of wood equivalent steel + AB steel poles, SC is H-frame config. 69kV is 16 SW poles (12 structures).  Assumes average road grading.</t>
  </si>
  <si>
    <t>(Example PTO specific Note: Unit costs for equipment at lower voltages estimated on as-needed basis, not published on CAISO website)</t>
  </si>
  <si>
    <t>Shaded areas are n/a to SDG&amp;E construction</t>
  </si>
  <si>
    <t xml:space="preserve">Bank Protection </t>
  </si>
  <si>
    <t>Bus Protection</t>
  </si>
  <si>
    <t>Site Development costs are highly variable and will be estimated as a lump sum.  For Line Const.: Avg. grading assumed for new const. is $833K and Minor grading is $473K.</t>
  </si>
  <si>
    <t xml:space="preserve">In addition to material and construction costs the unit costs include exemplary costs for engineering, project management, construction management, contracted surveying, internal Land Services support, environmental monitoring, and labor overhead costs. </t>
  </si>
  <si>
    <t xml:space="preserve">mountainous with environmental restrictions  </t>
  </si>
  <si>
    <t>Existing easement / new disturbance</t>
  </si>
  <si>
    <t>Wetlands, BLM, CNF, new ROW undisturbed</t>
  </si>
  <si>
    <t>Cuyamaca Mts. / IV / Borrego**</t>
  </si>
  <si>
    <t>East County / Inland</t>
  </si>
  <si>
    <t>Line 1.2** (Substation 1.25)</t>
  </si>
  <si>
    <t>Proposed 2018 SDG&amp;E Generator Interconnection Unit Cost Guide</t>
  </si>
  <si>
    <t>SUPPLEMENT  TO THE SDG&amp;E PTO 2018  UNIT  COST  GUIDE</t>
  </si>
  <si>
    <t>Current PTO Unit Cost Guide as posted on the CAISO website is in 2018 Constant Dollars.</t>
  </si>
  <si>
    <t>CURRENT PTO  ESCALATION RATES *: Revised 1/16/2018</t>
  </si>
  <si>
    <t>2018
Escalation
Factors</t>
  </si>
  <si>
    <r>
      <t>* Escalation Rates are from IHS Global Insight's 3rd Quarter 2017 Power Planner (released November 2017) electric utility construction cost forecast for "</t>
    </r>
    <r>
      <rPr>
        <b/>
        <u val="single"/>
        <sz val="10"/>
        <color indexed="8"/>
        <rFont val="Times New Roman"/>
        <family val="1"/>
      </rPr>
      <t>Total Transmission Plant, Pacific Region--JUEPT@PCF"</t>
    </r>
    <r>
      <rPr>
        <sz val="10"/>
        <color indexed="8"/>
        <rFont val="Times New Roman"/>
        <family val="1"/>
      </rPr>
      <t>.</t>
    </r>
  </si>
  <si>
    <t xml:space="preserve">Costs per mile estimate is $233K to $379K and includes Project management, Env. Monitoring, and construction contract services. </t>
  </si>
  <si>
    <t>SDG&amp;E Unit Cost Guide</t>
  </si>
  <si>
    <t>As of 01/24/2018</t>
  </si>
  <si>
    <t>Revised as of:  01/24/2018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</si>
</sst>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00;###0.0000"/>
    <numFmt numFmtId="173" formatCode="0.0000"/>
    <numFmt numFmtId="174" formatCode="0.000"/>
    <numFmt numFmtId="175" formatCode="0.0%"/>
    <numFmt numFmtId="176" formatCode="0.0000000"/>
    <numFmt numFmtId="177" formatCode="0.000000"/>
    <numFmt numFmtId="178" formatCode="0.00000"/>
    <numFmt numFmtId="179" formatCode="_(* #,##0.0000_);_(* \(#,##0.0000\);_(* &quot;-&quot;????_);_(@_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u val="single"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trike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trike/>
      <sz val="12"/>
      <name val="Arial"/>
      <family val="2"/>
    </font>
    <font>
      <i/>
      <sz val="12"/>
      <name val="Arial"/>
      <family val="2"/>
    </font>
    <font>
      <i/>
      <u val="singleAccounting"/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vertical="center" textRotation="45"/>
    </xf>
    <xf numFmtId="0" fontId="3" fillId="33" borderId="14" xfId="0" applyFont="1" applyFill="1" applyBorder="1" applyAlignment="1">
      <alignment textRotation="45" wrapText="1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 textRotation="45"/>
    </xf>
    <xf numFmtId="0" fontId="3" fillId="33" borderId="0" xfId="0" applyFont="1" applyFill="1" applyBorder="1" applyAlignment="1">
      <alignment textRotation="45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32" borderId="16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/>
    </xf>
    <xf numFmtId="0" fontId="0" fillId="32" borderId="15" xfId="0" applyFont="1" applyFill="1" applyBorder="1" applyAlignment="1">
      <alignment vertical="top"/>
    </xf>
    <xf numFmtId="0" fontId="0" fillId="32" borderId="11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vertical="top"/>
    </xf>
    <xf numFmtId="0" fontId="0" fillId="32" borderId="16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 quotePrefix="1">
      <alignment horizontal="center" vertical="center"/>
    </xf>
    <xf numFmtId="167" fontId="0" fillId="0" borderId="0" xfId="42" applyNumberFormat="1" applyFont="1" applyAlignment="1">
      <alignment vertical="center"/>
    </xf>
    <xf numFmtId="167" fontId="0" fillId="0" borderId="0" xfId="4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166" fontId="0" fillId="0" borderId="0" xfId="42" applyNumberFormat="1" applyFont="1" applyAlignment="1">
      <alignment horizontal="right" vertical="center"/>
    </xf>
    <xf numFmtId="166" fontId="0" fillId="0" borderId="0" xfId="42" applyNumberFormat="1" applyFont="1" applyAlignment="1" quotePrefix="1">
      <alignment horizontal="right" vertical="center"/>
    </xf>
    <xf numFmtId="167" fontId="0" fillId="0" borderId="0" xfId="42" applyNumberFormat="1" applyFont="1" applyFill="1" applyBorder="1" applyAlignment="1">
      <alignment horizontal="right" vertical="center"/>
    </xf>
    <xf numFmtId="166" fontId="0" fillId="0" borderId="0" xfId="42" applyNumberFormat="1" applyFont="1" applyFill="1" applyBorder="1" applyAlignment="1">
      <alignment horizontal="right" vertical="center"/>
    </xf>
    <xf numFmtId="166" fontId="0" fillId="0" borderId="10" xfId="42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7" fontId="0" fillId="0" borderId="11" xfId="42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2" fontId="18" fillId="0" borderId="0" xfId="44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2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42" applyNumberFormat="1" applyFont="1" applyBorder="1" applyAlignment="1">
      <alignment horizontal="center"/>
    </xf>
    <xf numFmtId="0" fontId="18" fillId="0" borderId="0" xfId="0" applyFont="1" applyAlignment="1" quotePrefix="1">
      <alignment/>
    </xf>
    <xf numFmtId="0" fontId="21" fillId="0" borderId="0" xfId="0" applyFont="1" applyAlignment="1">
      <alignment/>
    </xf>
    <xf numFmtId="2" fontId="22" fillId="0" borderId="0" xfId="44" applyNumberFormat="1" applyFon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/>
    </xf>
    <xf numFmtId="9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0" fillId="0" borderId="19" xfId="0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167" fontId="0" fillId="0" borderId="0" xfId="42" applyNumberFormat="1" applyFont="1" applyFill="1" applyAlignment="1">
      <alignment vertical="center"/>
    </xf>
    <xf numFmtId="167" fontId="0" fillId="0" borderId="10" xfId="42" applyNumberFormat="1" applyFont="1" applyFill="1" applyBorder="1" applyAlignment="1">
      <alignment vertical="center"/>
    </xf>
    <xf numFmtId="6" fontId="0" fillId="0" borderId="0" xfId="0" applyNumberFormat="1" applyFill="1" applyAlignment="1" quotePrefix="1">
      <alignment horizontal="center" vertical="center"/>
    </xf>
    <xf numFmtId="0" fontId="0" fillId="0" borderId="0" xfId="0" applyFill="1" applyAlignment="1">
      <alignment/>
    </xf>
    <xf numFmtId="167" fontId="0" fillId="34" borderId="11" xfId="42" applyNumberFormat="1" applyFont="1" applyFill="1" applyBorder="1" applyAlignment="1">
      <alignment vertical="center"/>
    </xf>
    <xf numFmtId="167" fontId="0" fillId="35" borderId="16" xfId="42" applyNumberFormat="1" applyFont="1" applyFill="1" applyBorder="1" applyAlignment="1">
      <alignment vertical="center"/>
    </xf>
    <xf numFmtId="167" fontId="0" fillId="35" borderId="11" xfId="42" applyNumberFormat="1" applyFont="1" applyFill="1" applyBorder="1" applyAlignment="1">
      <alignment vertical="center"/>
    </xf>
    <xf numFmtId="167" fontId="0" fillId="35" borderId="11" xfId="42" applyNumberFormat="1" applyFont="1" applyFill="1" applyBorder="1" applyAlignment="1">
      <alignment horizontal="right" vertical="center"/>
    </xf>
    <xf numFmtId="167" fontId="0" fillId="35" borderId="11" xfId="42" applyNumberFormat="1" applyFont="1" applyFill="1" applyBorder="1" applyAlignment="1" quotePrefix="1">
      <alignment horizontal="right" vertical="center"/>
    </xf>
    <xf numFmtId="167" fontId="0" fillId="35" borderId="14" xfId="42" applyNumberFormat="1" applyFont="1" applyFill="1" applyBorder="1" applyAlignment="1" quotePrefix="1">
      <alignment horizontal="right" vertical="center"/>
    </xf>
    <xf numFmtId="0" fontId="0" fillId="0" borderId="1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0" xfId="0" applyFont="1" applyFill="1" applyAlignment="1">
      <alignment/>
    </xf>
    <xf numFmtId="167" fontId="0" fillId="36" borderId="11" xfId="42" applyNumberFormat="1" applyFont="1" applyFill="1" applyBorder="1" applyAlignment="1">
      <alignment vertical="center"/>
    </xf>
    <xf numFmtId="167" fontId="0" fillId="36" borderId="16" xfId="42" applyNumberFormat="1" applyFont="1" applyFill="1" applyBorder="1" applyAlignment="1">
      <alignment vertical="center"/>
    </xf>
    <xf numFmtId="167" fontId="0" fillId="0" borderId="22" xfId="42" applyNumberFormat="1" applyFont="1" applyFill="1" applyBorder="1" applyAlignment="1">
      <alignment vertical="center"/>
    </xf>
    <xf numFmtId="167" fontId="0" fillId="36" borderId="11" xfId="42" applyNumberFormat="1" applyFont="1" applyFill="1" applyBorder="1" applyAlignment="1">
      <alignment horizontal="right" vertical="center"/>
    </xf>
    <xf numFmtId="167" fontId="0" fillId="36" borderId="11" xfId="42" applyNumberFormat="1" applyFont="1" applyFill="1" applyBorder="1" applyAlignment="1" quotePrefix="1">
      <alignment horizontal="right" vertical="center"/>
    </xf>
    <xf numFmtId="3" fontId="0" fillId="36" borderId="14" xfId="0" applyNumberFormat="1" applyFill="1" applyBorder="1" applyAlignment="1">
      <alignment/>
    </xf>
    <xf numFmtId="10" fontId="26" fillId="37" borderId="23" xfId="61" applyNumberFormat="1" applyFont="1" applyFill="1" applyBorder="1" applyAlignment="1">
      <alignment horizontal="center" vertical="top" wrapText="1"/>
    </xf>
    <xf numFmtId="167" fontId="0" fillId="35" borderId="11" xfId="42" applyNumberFormat="1" applyFont="1" applyFill="1" applyBorder="1" applyAlignment="1">
      <alignment horizontal="right" vertical="center"/>
    </xf>
    <xf numFmtId="0" fontId="9" fillId="37" borderId="0" xfId="0" applyFont="1" applyFill="1" applyAlignment="1">
      <alignment horizontal="left" vertical="top"/>
    </xf>
    <xf numFmtId="0" fontId="7" fillId="0" borderId="0" xfId="0" applyFont="1" applyAlignment="1">
      <alignment vertical="top" wrapText="1"/>
    </xf>
    <xf numFmtId="0" fontId="10" fillId="37" borderId="0" xfId="0" applyFont="1" applyFill="1" applyAlignment="1">
      <alignment horizontal="left" vertical="top"/>
    </xf>
    <xf numFmtId="0" fontId="11" fillId="37" borderId="0" xfId="0" applyFont="1" applyFill="1" applyAlignment="1">
      <alignment horizontal="left" vertical="top"/>
    </xf>
    <xf numFmtId="0" fontId="16" fillId="0" borderId="0" xfId="0" applyFont="1" applyAlignment="1" quotePrefix="1">
      <alignment vertical="top"/>
    </xf>
    <xf numFmtId="0" fontId="12" fillId="37" borderId="0" xfId="0" applyFont="1" applyFill="1" applyAlignment="1" quotePrefix="1">
      <alignment horizontal="left" vertical="top"/>
    </xf>
    <xf numFmtId="0" fontId="12" fillId="37" borderId="0" xfId="0" applyFont="1" applyFill="1" applyAlignment="1">
      <alignment horizontal="left" vertical="top"/>
    </xf>
    <xf numFmtId="0" fontId="7" fillId="37" borderId="23" xfId="0" applyFont="1" applyFill="1" applyBorder="1" applyAlignment="1">
      <alignment horizontal="left" vertical="top" wrapText="1"/>
    </xf>
    <xf numFmtId="0" fontId="13" fillId="37" borderId="23" xfId="0" applyFont="1" applyFill="1" applyBorder="1" applyAlignment="1">
      <alignment horizontal="center" vertical="top" wrapText="1"/>
    </xf>
    <xf numFmtId="0" fontId="14" fillId="37" borderId="23" xfId="0" applyFont="1" applyFill="1" applyBorder="1" applyAlignment="1">
      <alignment horizontal="left" vertical="top" wrapText="1"/>
    </xf>
    <xf numFmtId="172" fontId="8" fillId="37" borderId="23" xfId="0" applyNumberFormat="1" applyFont="1" applyFill="1" applyBorder="1" applyAlignment="1">
      <alignment horizontal="center" vertical="top" wrapText="1"/>
    </xf>
    <xf numFmtId="0" fontId="15" fillId="37" borderId="0" xfId="0" applyFont="1" applyFill="1" applyAlignment="1">
      <alignment horizontal="left" vertical="top"/>
    </xf>
    <xf numFmtId="165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vertical="center"/>
    </xf>
    <xf numFmtId="0" fontId="0" fillId="32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32" borderId="16" xfId="0" applyFont="1" applyFill="1" applyBorder="1" applyAlignment="1">
      <alignment horizontal="left" vertical="top" wrapText="1"/>
    </xf>
    <xf numFmtId="0" fontId="0" fillId="32" borderId="17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32" borderId="15" xfId="0" applyFill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9" fillId="5" borderId="12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2" fontId="18" fillId="0" borderId="22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9" fillId="38" borderId="22" xfId="0" applyFont="1" applyFill="1" applyBorder="1" applyAlignment="1">
      <alignment horizontal="center"/>
    </xf>
    <xf numFmtId="0" fontId="19" fillId="38" borderId="28" xfId="0" applyFont="1" applyFill="1" applyBorder="1" applyAlignment="1">
      <alignment horizontal="center"/>
    </xf>
    <xf numFmtId="0" fontId="19" fillId="38" borderId="29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25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9" fillId="38" borderId="12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9" fillId="5" borderId="22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2" fontId="18" fillId="0" borderId="19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/>
    </xf>
    <xf numFmtId="0" fontId="24" fillId="37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5" fillId="39" borderId="3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8"/>
  <sheetViews>
    <sheetView showGridLines="0" tabSelected="1"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.421875" style="0" customWidth="1"/>
    <col min="4" max="4" width="5.00390625" style="0" customWidth="1"/>
    <col min="5" max="5" width="4.7109375" style="0" customWidth="1"/>
    <col min="6" max="6" width="47.421875" style="0" customWidth="1"/>
    <col min="8" max="8" width="9.28125" style="0" customWidth="1"/>
    <col min="9" max="11" width="9.28125" style="0" bestFit="1" customWidth="1"/>
    <col min="12" max="12" width="10.28125" style="0" bestFit="1" customWidth="1"/>
    <col min="13" max="13" width="4.28125" style="0" customWidth="1"/>
    <col min="14" max="14" width="38.7109375" style="4" customWidth="1"/>
    <col min="16" max="16" width="12.28125" style="0" customWidth="1"/>
  </cols>
  <sheetData>
    <row r="1" ht="12.75">
      <c r="I1" t="s">
        <v>118</v>
      </c>
    </row>
    <row r="2" spans="1:19" ht="59.25">
      <c r="A2" s="138" t="s">
        <v>221</v>
      </c>
      <c r="B2" s="139"/>
      <c r="C2" s="139"/>
      <c r="D2" s="139"/>
      <c r="E2" s="139"/>
      <c r="F2" s="140"/>
      <c r="G2" s="12" t="s">
        <v>19</v>
      </c>
      <c r="H2" s="13"/>
      <c r="I2" s="9" t="s">
        <v>148</v>
      </c>
      <c r="J2" s="9" t="s">
        <v>145</v>
      </c>
      <c r="K2" s="9" t="s">
        <v>29</v>
      </c>
      <c r="L2" s="9" t="s">
        <v>0</v>
      </c>
      <c r="N2" s="5" t="s">
        <v>55</v>
      </c>
      <c r="P2" s="109"/>
      <c r="Q2" s="109"/>
      <c r="R2" s="109"/>
      <c r="S2" s="109"/>
    </row>
    <row r="3" spans="1:14" ht="15.75">
      <c r="A3" s="10" t="s">
        <v>230</v>
      </c>
      <c r="B3" s="11"/>
      <c r="C3" s="11"/>
      <c r="D3" s="11"/>
      <c r="E3" s="11"/>
      <c r="F3" s="11"/>
      <c r="G3" s="18"/>
      <c r="H3" s="19"/>
      <c r="I3" s="20"/>
      <c r="J3" s="20"/>
      <c r="K3" s="20"/>
      <c r="L3" s="20"/>
      <c r="N3" s="5"/>
    </row>
    <row r="4" spans="1:14" ht="51">
      <c r="A4" s="14" t="s">
        <v>28</v>
      </c>
      <c r="B4" s="15"/>
      <c r="C4" s="15"/>
      <c r="D4" s="15"/>
      <c r="E4" s="15"/>
      <c r="F4" s="16"/>
      <c r="G4" s="17" t="s">
        <v>12</v>
      </c>
      <c r="H4" s="3"/>
      <c r="N4" s="59" t="s">
        <v>209</v>
      </c>
    </row>
    <row r="5" spans="1:14" ht="12.75">
      <c r="A5" s="22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4" ht="13.5" customHeight="1">
      <c r="A6" s="22"/>
      <c r="B6" s="22"/>
      <c r="C6" s="22" t="s">
        <v>128</v>
      </c>
      <c r="D6" s="22"/>
      <c r="E6" s="22"/>
      <c r="F6" s="22"/>
      <c r="G6" s="22"/>
      <c r="H6" s="22"/>
      <c r="I6" s="116">
        <v>3946</v>
      </c>
      <c r="J6" s="116">
        <v>6846</v>
      </c>
      <c r="K6" s="116">
        <v>13417</v>
      </c>
      <c r="L6" s="116">
        <v>40108</v>
      </c>
      <c r="M6" s="22"/>
      <c r="N6" s="148" t="s">
        <v>182</v>
      </c>
    </row>
    <row r="7" spans="1:14" ht="13.5" customHeight="1">
      <c r="A7" s="22"/>
      <c r="B7" s="22"/>
      <c r="C7" s="22" t="s">
        <v>129</v>
      </c>
      <c r="D7" s="22"/>
      <c r="E7" s="22"/>
      <c r="F7" s="40"/>
      <c r="G7" s="22"/>
      <c r="H7" s="22"/>
      <c r="I7" s="22"/>
      <c r="J7" s="22"/>
      <c r="K7" s="22"/>
      <c r="L7" s="22"/>
      <c r="M7" s="22"/>
      <c r="N7" s="149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49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49"/>
    </row>
    <row r="10" spans="1:14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49"/>
    </row>
    <row r="11" spans="1:14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49"/>
    </row>
    <row r="12" spans="1:14" ht="22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49"/>
    </row>
    <row r="13" spans="1:14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49"/>
    </row>
    <row r="14" spans="1:14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49"/>
    </row>
    <row r="15" spans="1:14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49"/>
    </row>
    <row r="16" spans="1:14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50"/>
    </row>
    <row r="17" spans="1:14" ht="12.75">
      <c r="A17" s="22"/>
      <c r="B17" s="22" t="s">
        <v>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</row>
    <row r="18" spans="1:14" ht="12.75">
      <c r="A18" s="22"/>
      <c r="B18" s="22"/>
      <c r="C18" s="22" t="s">
        <v>20</v>
      </c>
      <c r="D18" s="22"/>
      <c r="E18" s="22"/>
      <c r="F18" s="22"/>
      <c r="G18" s="22"/>
      <c r="H18" s="22"/>
      <c r="I18" s="41"/>
      <c r="J18" s="41"/>
      <c r="K18" s="41"/>
      <c r="L18" s="41"/>
      <c r="M18" s="22"/>
      <c r="N18" s="25" t="s">
        <v>41</v>
      </c>
    </row>
    <row r="19" spans="1:14" ht="12.75">
      <c r="A19" s="22"/>
      <c r="B19" s="22"/>
      <c r="C19" s="22"/>
      <c r="D19" s="22" t="s">
        <v>56</v>
      </c>
      <c r="E19" s="22"/>
      <c r="F19" s="22"/>
      <c r="G19" s="22" t="s">
        <v>13</v>
      </c>
      <c r="H19" s="22"/>
      <c r="I19" s="98"/>
      <c r="J19" s="98"/>
      <c r="K19" s="98"/>
      <c r="L19" s="116">
        <v>39799</v>
      </c>
      <c r="M19" s="22"/>
      <c r="N19" s="26" t="s">
        <v>42</v>
      </c>
    </row>
    <row r="20" spans="1:14" ht="12.75">
      <c r="A20" s="22"/>
      <c r="B20" s="22"/>
      <c r="C20" s="22"/>
      <c r="D20" s="22" t="s">
        <v>57</v>
      </c>
      <c r="E20" s="22"/>
      <c r="F20" s="22"/>
      <c r="G20" s="22" t="s">
        <v>13</v>
      </c>
      <c r="H20" s="22"/>
      <c r="I20" s="98"/>
      <c r="J20" s="98"/>
      <c r="K20" s="98"/>
      <c r="L20" s="116">
        <v>33730</v>
      </c>
      <c r="M20" s="22"/>
      <c r="N20" s="27" t="s">
        <v>43</v>
      </c>
    </row>
    <row r="21" spans="1:14" ht="12.75">
      <c r="A21" s="22"/>
      <c r="B21" s="22"/>
      <c r="C21" s="22"/>
      <c r="D21" s="22" t="s">
        <v>150</v>
      </c>
      <c r="E21" s="22"/>
      <c r="F21" s="22"/>
      <c r="G21" s="22" t="s">
        <v>13</v>
      </c>
      <c r="H21" s="22"/>
      <c r="I21" s="43"/>
      <c r="J21" s="43"/>
      <c r="K21" s="116">
        <v>8560</v>
      </c>
      <c r="L21" s="118"/>
      <c r="M21" s="22"/>
      <c r="N21" s="27" t="s">
        <v>44</v>
      </c>
    </row>
    <row r="22" spans="1:14" ht="12.75">
      <c r="A22" s="22"/>
      <c r="B22" s="22"/>
      <c r="C22" s="22"/>
      <c r="D22" s="22" t="s">
        <v>151</v>
      </c>
      <c r="E22" s="22"/>
      <c r="F22" s="22"/>
      <c r="G22" s="22" t="s">
        <v>13</v>
      </c>
      <c r="H22" s="22"/>
      <c r="I22" s="103"/>
      <c r="J22" s="103"/>
      <c r="K22" s="116">
        <v>6836</v>
      </c>
      <c r="L22" s="43"/>
      <c r="M22" s="22"/>
      <c r="N22" s="27"/>
    </row>
    <row r="23" spans="1:14" ht="12.75">
      <c r="A23" s="22"/>
      <c r="B23" s="22"/>
      <c r="C23" s="22"/>
      <c r="D23" s="22" t="s">
        <v>152</v>
      </c>
      <c r="E23" s="22"/>
      <c r="F23" s="22"/>
      <c r="G23" s="44" t="s">
        <v>13</v>
      </c>
      <c r="H23" s="22"/>
      <c r="I23" s="103"/>
      <c r="J23" s="116">
        <v>6331</v>
      </c>
      <c r="K23" s="104" t="s">
        <v>149</v>
      </c>
      <c r="L23" s="98"/>
      <c r="M23" s="22"/>
      <c r="N23" s="27"/>
    </row>
    <row r="24" spans="1:14" ht="12.75">
      <c r="A24" s="22"/>
      <c r="B24" s="22"/>
      <c r="C24" s="22"/>
      <c r="D24" s="44" t="s">
        <v>146</v>
      </c>
      <c r="E24" s="22"/>
      <c r="F24" s="22"/>
      <c r="G24" s="44" t="s">
        <v>13</v>
      </c>
      <c r="H24" s="22"/>
      <c r="I24" s="104" t="s">
        <v>149</v>
      </c>
      <c r="J24" s="104" t="s">
        <v>149</v>
      </c>
      <c r="K24" s="104" t="s">
        <v>149</v>
      </c>
      <c r="L24" s="98"/>
      <c r="M24" s="22"/>
      <c r="N24" s="28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42"/>
      <c r="J25" s="42"/>
      <c r="K25" s="42"/>
      <c r="L25" s="22"/>
      <c r="M25" s="22"/>
      <c r="N25" s="24"/>
    </row>
    <row r="26" spans="1:14" ht="12.75">
      <c r="A26" s="22"/>
      <c r="B26" s="22"/>
      <c r="C26" s="22" t="s">
        <v>34</v>
      </c>
      <c r="D26" s="22"/>
      <c r="E26" s="22"/>
      <c r="F26" s="22"/>
      <c r="G26" s="22"/>
      <c r="H26" s="22"/>
      <c r="I26" s="42"/>
      <c r="J26" s="42"/>
      <c r="K26" s="42"/>
      <c r="L26" s="42"/>
      <c r="M26" s="22"/>
      <c r="N26" s="25" t="s">
        <v>38</v>
      </c>
    </row>
    <row r="27" spans="1:14" ht="12.75">
      <c r="A27" s="22"/>
      <c r="B27" s="22"/>
      <c r="C27" s="22"/>
      <c r="D27" s="22" t="s">
        <v>60</v>
      </c>
      <c r="E27" s="22"/>
      <c r="F27" s="22"/>
      <c r="G27" s="22" t="s">
        <v>13</v>
      </c>
      <c r="H27" s="22"/>
      <c r="I27" s="116">
        <v>569</v>
      </c>
      <c r="J27" s="116">
        <v>729</v>
      </c>
      <c r="K27" s="116">
        <v>1939</v>
      </c>
      <c r="L27" s="116">
        <v>3669</v>
      </c>
      <c r="M27" s="22"/>
      <c r="N27" s="27" t="s">
        <v>39</v>
      </c>
    </row>
    <row r="28" spans="1:14" ht="12.75">
      <c r="A28" s="22"/>
      <c r="B28" s="22"/>
      <c r="C28" s="22"/>
      <c r="D28" s="45" t="s">
        <v>21</v>
      </c>
      <c r="E28" s="22"/>
      <c r="F28" s="22"/>
      <c r="G28" s="22" t="s">
        <v>13</v>
      </c>
      <c r="H28" s="22"/>
      <c r="I28" s="58" t="s">
        <v>183</v>
      </c>
      <c r="J28" s="58" t="s">
        <v>183</v>
      </c>
      <c r="K28" s="116">
        <v>3979</v>
      </c>
      <c r="L28" s="116">
        <v>7629</v>
      </c>
      <c r="M28" s="22"/>
      <c r="N28" s="27" t="s">
        <v>103</v>
      </c>
    </row>
    <row r="29" spans="1:14" ht="12.75">
      <c r="A29" s="22"/>
      <c r="B29" s="22"/>
      <c r="C29" s="22"/>
      <c r="D29" s="45" t="s">
        <v>61</v>
      </c>
      <c r="E29" s="22"/>
      <c r="F29" s="22"/>
      <c r="G29" s="22" t="s">
        <v>13</v>
      </c>
      <c r="H29" s="22"/>
      <c r="I29" s="58" t="s">
        <v>183</v>
      </c>
      <c r="J29" s="58" t="s">
        <v>183</v>
      </c>
      <c r="K29" s="116">
        <v>4084</v>
      </c>
      <c r="L29" s="116">
        <v>9487</v>
      </c>
      <c r="M29" s="22"/>
      <c r="N29" s="27" t="s">
        <v>40</v>
      </c>
    </row>
    <row r="30" spans="1:14" ht="12.75">
      <c r="A30" s="22"/>
      <c r="B30" s="22"/>
      <c r="C30" s="22"/>
      <c r="D30" s="45" t="s">
        <v>64</v>
      </c>
      <c r="E30" s="22"/>
      <c r="F30" s="22"/>
      <c r="G30" s="22" t="s">
        <v>13</v>
      </c>
      <c r="H30" s="22"/>
      <c r="I30" s="116">
        <v>878</v>
      </c>
      <c r="J30" s="116">
        <v>1456</v>
      </c>
      <c r="K30" s="116">
        <v>3979</v>
      </c>
      <c r="L30" s="116">
        <v>7629</v>
      </c>
      <c r="M30" s="22"/>
      <c r="N30" s="28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98"/>
      <c r="J31" s="98"/>
      <c r="K31" s="98"/>
      <c r="L31" s="98"/>
      <c r="M31" s="22"/>
      <c r="N31" s="24"/>
    </row>
    <row r="32" spans="1:14" ht="25.5">
      <c r="A32" s="22"/>
      <c r="B32" s="22"/>
      <c r="C32" s="22" t="s">
        <v>108</v>
      </c>
      <c r="D32" s="22"/>
      <c r="E32" s="22"/>
      <c r="F32" s="22"/>
      <c r="G32" s="22" t="s">
        <v>13</v>
      </c>
      <c r="H32" s="22"/>
      <c r="I32" s="116">
        <v>1016</v>
      </c>
      <c r="J32" s="116">
        <v>1353</v>
      </c>
      <c r="K32" s="116">
        <v>1738</v>
      </c>
      <c r="L32" s="116">
        <v>2213</v>
      </c>
      <c r="M32" s="22"/>
      <c r="N32" s="29" t="s">
        <v>122</v>
      </c>
    </row>
    <row r="33" spans="1:14" ht="25.5">
      <c r="A33" s="22"/>
      <c r="B33" s="22"/>
      <c r="C33" s="22" t="s">
        <v>109</v>
      </c>
      <c r="D33" s="22"/>
      <c r="E33" s="22"/>
      <c r="F33" s="22"/>
      <c r="G33" s="22" t="s">
        <v>13</v>
      </c>
      <c r="H33" s="22"/>
      <c r="I33" s="116">
        <v>1751</v>
      </c>
      <c r="J33" s="116">
        <v>2633</v>
      </c>
      <c r="K33" s="116">
        <v>3468</v>
      </c>
      <c r="L33" s="116">
        <v>4337</v>
      </c>
      <c r="M33" s="22"/>
      <c r="N33" s="29" t="s">
        <v>123</v>
      </c>
    </row>
    <row r="34" spans="1:14" ht="12.75">
      <c r="A34" s="22"/>
      <c r="B34" s="22"/>
      <c r="C34" s="22" t="s">
        <v>110</v>
      </c>
      <c r="D34" s="22"/>
      <c r="E34" s="22"/>
      <c r="F34" s="22"/>
      <c r="G34" s="22" t="s">
        <v>13</v>
      </c>
      <c r="H34" s="22"/>
      <c r="I34" s="58" t="s">
        <v>183</v>
      </c>
      <c r="J34" s="58" t="s">
        <v>183</v>
      </c>
      <c r="K34" s="58" t="s">
        <v>183</v>
      </c>
      <c r="L34" s="58" t="s">
        <v>183</v>
      </c>
      <c r="M34" s="22"/>
      <c r="N34" s="30" t="s">
        <v>124</v>
      </c>
    </row>
    <row r="35" spans="1:14" ht="12.75">
      <c r="A35" s="22"/>
      <c r="B35" s="22"/>
      <c r="C35" s="22" t="s">
        <v>111</v>
      </c>
      <c r="D35" s="22"/>
      <c r="E35" s="22"/>
      <c r="F35" s="22"/>
      <c r="G35" s="22" t="s">
        <v>13</v>
      </c>
      <c r="H35" s="22"/>
      <c r="I35" s="58" t="s">
        <v>183</v>
      </c>
      <c r="J35" s="58" t="s">
        <v>183</v>
      </c>
      <c r="K35" s="58" t="s">
        <v>183</v>
      </c>
      <c r="L35" s="58" t="s">
        <v>183</v>
      </c>
      <c r="M35" s="22"/>
      <c r="N35" s="30" t="s">
        <v>124</v>
      </c>
    </row>
    <row r="36" spans="1:14" ht="12.75">
      <c r="A36" s="22"/>
      <c r="B36" s="22"/>
      <c r="C36" s="22"/>
      <c r="D36" s="22"/>
      <c r="E36" s="22"/>
      <c r="F36" s="22"/>
      <c r="G36" s="22"/>
      <c r="H36" s="22"/>
      <c r="I36" s="98"/>
      <c r="J36" s="98"/>
      <c r="K36" s="98"/>
      <c r="L36" s="98"/>
      <c r="M36" s="22"/>
      <c r="N36" s="24"/>
    </row>
    <row r="37" spans="1:14" ht="12.75">
      <c r="A37" s="22"/>
      <c r="B37" s="22"/>
      <c r="C37" s="22" t="s">
        <v>24</v>
      </c>
      <c r="D37" s="22"/>
      <c r="E37" s="22"/>
      <c r="F37" s="22"/>
      <c r="G37" s="22" t="s">
        <v>13</v>
      </c>
      <c r="H37" s="22"/>
      <c r="I37" s="102"/>
      <c r="J37" s="102"/>
      <c r="K37" s="102"/>
      <c r="L37" s="102"/>
      <c r="M37" s="22"/>
      <c r="N37" s="23"/>
    </row>
    <row r="38" spans="1:14" ht="12.75">
      <c r="A38" s="22"/>
      <c r="B38" s="22"/>
      <c r="C38" s="22"/>
      <c r="D38" s="22"/>
      <c r="E38" s="22"/>
      <c r="F38" s="22"/>
      <c r="G38" s="22"/>
      <c r="H38" s="22"/>
      <c r="I38" s="43"/>
      <c r="J38" s="43"/>
      <c r="K38" s="43"/>
      <c r="L38" s="43"/>
      <c r="M38" s="22"/>
      <c r="N38" s="24"/>
    </row>
    <row r="39" spans="1:14" ht="12.75">
      <c r="A39" s="22"/>
      <c r="B39" s="22"/>
      <c r="C39" s="22" t="s">
        <v>35</v>
      </c>
      <c r="D39" s="22"/>
      <c r="E39" s="22"/>
      <c r="F39" s="22"/>
      <c r="G39" s="22" t="s">
        <v>13</v>
      </c>
      <c r="H39" s="22"/>
      <c r="I39" s="116">
        <v>1021</v>
      </c>
      <c r="J39" s="116">
        <v>1131</v>
      </c>
      <c r="K39" s="116">
        <v>2399</v>
      </c>
      <c r="L39" s="58" t="s">
        <v>183</v>
      </c>
      <c r="M39" s="22"/>
      <c r="N39" s="30" t="s">
        <v>125</v>
      </c>
    </row>
    <row r="40" spans="1:14" ht="12.75">
      <c r="A40" s="22"/>
      <c r="B40" s="22"/>
      <c r="C40" s="22"/>
      <c r="D40" s="22"/>
      <c r="E40" s="22"/>
      <c r="F40" s="22"/>
      <c r="G40" s="22"/>
      <c r="H40" s="22"/>
      <c r="I40" s="43"/>
      <c r="J40" s="43"/>
      <c r="K40" s="43"/>
      <c r="L40" s="43"/>
      <c r="M40" s="22"/>
      <c r="N40" s="24"/>
    </row>
    <row r="41" spans="1:14" ht="12.75">
      <c r="A41" s="22"/>
      <c r="B41" s="44" t="s">
        <v>37</v>
      </c>
      <c r="C41" s="22"/>
      <c r="D41" s="22"/>
      <c r="E41" s="22"/>
      <c r="F41" s="22"/>
      <c r="G41" s="22"/>
      <c r="H41" s="22"/>
      <c r="I41" s="43"/>
      <c r="J41" s="43"/>
      <c r="K41" s="43"/>
      <c r="L41" s="43"/>
      <c r="M41" s="22"/>
      <c r="N41" s="25" t="s">
        <v>36</v>
      </c>
    </row>
    <row r="42" spans="1:14" ht="12.75">
      <c r="A42" s="22"/>
      <c r="B42" s="22"/>
      <c r="C42" s="22" t="s">
        <v>26</v>
      </c>
      <c r="D42" s="22"/>
      <c r="E42" s="22"/>
      <c r="F42" s="22"/>
      <c r="G42" s="22" t="s">
        <v>18</v>
      </c>
      <c r="H42" s="22"/>
      <c r="I42" s="43"/>
      <c r="J42" s="43"/>
      <c r="K42" s="43"/>
      <c r="L42" s="98"/>
      <c r="M42" s="22"/>
      <c r="N42" s="27" t="s">
        <v>67</v>
      </c>
    </row>
    <row r="43" spans="1:14" ht="12.75">
      <c r="A43" s="22"/>
      <c r="B43" s="22"/>
      <c r="C43" s="22" t="s">
        <v>23</v>
      </c>
      <c r="D43" s="22"/>
      <c r="E43" s="22"/>
      <c r="F43" s="22"/>
      <c r="G43" s="22" t="s">
        <v>18</v>
      </c>
      <c r="H43" s="22"/>
      <c r="I43" s="43"/>
      <c r="J43" s="43"/>
      <c r="K43" s="43"/>
      <c r="L43" s="43"/>
      <c r="M43" s="22"/>
      <c r="N43" s="26" t="s">
        <v>66</v>
      </c>
    </row>
    <row r="44" spans="1:14" ht="12.75">
      <c r="A44" s="22"/>
      <c r="B44" s="22"/>
      <c r="C44" s="22" t="s">
        <v>25</v>
      </c>
      <c r="D44" s="22"/>
      <c r="E44" s="22"/>
      <c r="F44" s="22"/>
      <c r="G44" s="22" t="s">
        <v>18</v>
      </c>
      <c r="H44" s="22"/>
      <c r="I44" s="43"/>
      <c r="J44" s="43"/>
      <c r="K44" s="43"/>
      <c r="L44" s="43"/>
      <c r="M44" s="22"/>
      <c r="N44" s="27"/>
    </row>
    <row r="45" spans="1:14" ht="12.75">
      <c r="A45" s="22"/>
      <c r="B45" s="22"/>
      <c r="C45" s="22" t="s">
        <v>27</v>
      </c>
      <c r="D45" s="22"/>
      <c r="E45" s="22"/>
      <c r="F45" s="22"/>
      <c r="G45" s="22" t="s">
        <v>18</v>
      </c>
      <c r="H45" s="22"/>
      <c r="I45" s="43"/>
      <c r="J45" s="43"/>
      <c r="K45" s="43"/>
      <c r="L45" s="43"/>
      <c r="M45" s="22"/>
      <c r="N45" s="27"/>
    </row>
    <row r="46" spans="1:14" ht="12.75">
      <c r="A46" s="22"/>
      <c r="B46" s="22"/>
      <c r="C46" s="22" t="s">
        <v>22</v>
      </c>
      <c r="D46" s="22"/>
      <c r="E46" s="22"/>
      <c r="F46" s="22"/>
      <c r="G46" s="22" t="s">
        <v>18</v>
      </c>
      <c r="H46" s="22"/>
      <c r="I46" s="43"/>
      <c r="J46" s="43"/>
      <c r="K46" s="43"/>
      <c r="L46" s="43"/>
      <c r="M46" s="22"/>
      <c r="N46" s="27"/>
    </row>
    <row r="47" spans="1:14" ht="12.75">
      <c r="A47" s="22"/>
      <c r="B47" s="22"/>
      <c r="C47" s="22" t="s">
        <v>63</v>
      </c>
      <c r="D47" s="22"/>
      <c r="E47" s="22"/>
      <c r="F47" s="22"/>
      <c r="G47" s="22" t="s">
        <v>18</v>
      </c>
      <c r="H47" s="22"/>
      <c r="I47" s="43"/>
      <c r="J47" s="43"/>
      <c r="K47" s="43"/>
      <c r="L47" s="43"/>
      <c r="M47" s="22"/>
      <c r="N47" s="27"/>
    </row>
    <row r="48" spans="1:14" ht="12.75">
      <c r="A48" s="22"/>
      <c r="B48" s="22"/>
      <c r="C48" s="22" t="s">
        <v>65</v>
      </c>
      <c r="D48" s="22"/>
      <c r="E48" s="22"/>
      <c r="F48" s="22"/>
      <c r="G48" s="22" t="s">
        <v>18</v>
      </c>
      <c r="H48" s="22"/>
      <c r="I48" s="43"/>
      <c r="J48" s="43"/>
      <c r="K48" s="43"/>
      <c r="L48" s="43"/>
      <c r="M48" s="22"/>
      <c r="N48" s="28"/>
    </row>
    <row r="49" spans="1:14" ht="12.75">
      <c r="A49" s="22"/>
      <c r="B49" s="22"/>
      <c r="C49" s="22"/>
      <c r="D49" s="22"/>
      <c r="E49" s="22"/>
      <c r="F49" s="22"/>
      <c r="G49" s="22"/>
      <c r="H49" s="22"/>
      <c r="I49" s="43"/>
      <c r="J49" s="43"/>
      <c r="K49" s="43"/>
      <c r="L49" s="43"/>
      <c r="M49" s="22"/>
      <c r="N49" s="24"/>
    </row>
    <row r="50" spans="1:14" ht="12.75">
      <c r="A50" s="22"/>
      <c r="B50" s="22" t="s">
        <v>68</v>
      </c>
      <c r="C50" s="22"/>
      <c r="D50" s="22"/>
      <c r="E50" s="22"/>
      <c r="F50" s="22"/>
      <c r="G50" s="22" t="s">
        <v>18</v>
      </c>
      <c r="H50" s="22"/>
      <c r="I50" s="43"/>
      <c r="J50" s="43"/>
      <c r="K50" s="43"/>
      <c r="L50" s="43"/>
      <c r="M50" s="22"/>
      <c r="N50" s="31" t="s">
        <v>126</v>
      </c>
    </row>
    <row r="51" spans="1:14" ht="12.75">
      <c r="A51" s="22"/>
      <c r="B51" s="22"/>
      <c r="C51" s="22"/>
      <c r="D51" s="22"/>
      <c r="E51" s="22"/>
      <c r="F51" s="22"/>
      <c r="G51" s="22"/>
      <c r="H51" s="22"/>
      <c r="I51" s="43"/>
      <c r="J51" s="43"/>
      <c r="K51" s="43"/>
      <c r="L51" s="43"/>
      <c r="M51" s="22"/>
      <c r="N51" s="27" t="s">
        <v>127</v>
      </c>
    </row>
    <row r="52" spans="1:14" s="2" customFormat="1" ht="13.5" thickBot="1">
      <c r="A52" s="46"/>
      <c r="B52" s="46"/>
      <c r="C52" s="46"/>
      <c r="D52" s="46"/>
      <c r="E52" s="46"/>
      <c r="F52" s="46"/>
      <c r="G52" s="46"/>
      <c r="H52" s="46"/>
      <c r="I52" s="99"/>
      <c r="J52" s="99"/>
      <c r="K52" s="99"/>
      <c r="L52" s="99"/>
      <c r="M52" s="46"/>
      <c r="N52" s="38"/>
    </row>
    <row r="53" spans="1:14" ht="12.75">
      <c r="A53" s="22"/>
      <c r="B53" s="22" t="s">
        <v>2</v>
      </c>
      <c r="C53" s="22"/>
      <c r="D53" s="22"/>
      <c r="E53" s="22"/>
      <c r="F53" s="22"/>
      <c r="G53" s="22"/>
      <c r="H53" s="22"/>
      <c r="I53" s="100"/>
      <c r="J53" s="100"/>
      <c r="K53" s="100"/>
      <c r="L53" s="100"/>
      <c r="M53" s="22"/>
      <c r="N53" s="24"/>
    </row>
    <row r="54" spans="1:14" ht="12.75">
      <c r="A54" s="22"/>
      <c r="B54" s="22"/>
      <c r="C54" s="60" t="s">
        <v>153</v>
      </c>
      <c r="D54" s="60"/>
      <c r="E54" s="60"/>
      <c r="F54" s="60"/>
      <c r="G54" s="22" t="s">
        <v>13</v>
      </c>
      <c r="H54" s="22"/>
      <c r="I54" s="103"/>
      <c r="J54" s="103"/>
      <c r="K54" s="103"/>
      <c r="L54" s="104"/>
      <c r="M54" s="22"/>
      <c r="N54" s="145" t="s">
        <v>210</v>
      </c>
    </row>
    <row r="55" spans="1:14" ht="12.75">
      <c r="A55" s="22"/>
      <c r="B55" s="22"/>
      <c r="C55" s="22" t="s">
        <v>45</v>
      </c>
      <c r="D55" s="22"/>
      <c r="E55" s="22"/>
      <c r="F55" s="22"/>
      <c r="G55" s="22" t="s">
        <v>13</v>
      </c>
      <c r="H55" s="22"/>
      <c r="I55" s="116">
        <v>211</v>
      </c>
      <c r="J55" s="116">
        <v>309</v>
      </c>
      <c r="K55" s="116">
        <v>573</v>
      </c>
      <c r="L55" s="116">
        <v>1764</v>
      </c>
      <c r="M55" s="22"/>
      <c r="N55" s="151"/>
    </row>
    <row r="56" spans="1:14" ht="12.75">
      <c r="A56" s="22"/>
      <c r="B56" s="22"/>
      <c r="C56" s="22" t="s">
        <v>3</v>
      </c>
      <c r="D56" s="22"/>
      <c r="E56" s="22"/>
      <c r="F56" s="22"/>
      <c r="G56" s="22" t="s">
        <v>13</v>
      </c>
      <c r="H56" s="22"/>
      <c r="I56" s="103"/>
      <c r="J56" s="103"/>
      <c r="K56" s="103"/>
      <c r="L56" s="103"/>
      <c r="M56" s="22"/>
      <c r="N56" s="151"/>
    </row>
    <row r="57" spans="1:14" ht="12.75">
      <c r="A57" s="22"/>
      <c r="B57" s="22"/>
      <c r="C57" s="22" t="s">
        <v>31</v>
      </c>
      <c r="D57" s="22"/>
      <c r="E57" s="22"/>
      <c r="F57" s="22"/>
      <c r="G57" s="22" t="s">
        <v>13</v>
      </c>
      <c r="H57" s="22"/>
      <c r="I57" s="103"/>
      <c r="J57" s="103"/>
      <c r="K57" s="103"/>
      <c r="L57" s="103"/>
      <c r="M57" s="22"/>
      <c r="N57" s="151"/>
    </row>
    <row r="58" spans="1:14" ht="12.75">
      <c r="A58" s="22"/>
      <c r="B58" s="22"/>
      <c r="C58" s="22" t="s">
        <v>4</v>
      </c>
      <c r="D58" s="22"/>
      <c r="E58" s="22"/>
      <c r="F58" s="22"/>
      <c r="G58" s="22" t="s">
        <v>13</v>
      </c>
      <c r="H58" s="22"/>
      <c r="I58" s="116">
        <v>143</v>
      </c>
      <c r="J58" s="116">
        <v>199</v>
      </c>
      <c r="K58" s="116">
        <v>296</v>
      </c>
      <c r="L58" s="116">
        <v>629</v>
      </c>
      <c r="M58" s="22"/>
      <c r="N58" s="151"/>
    </row>
    <row r="59" spans="1:14" ht="12.75">
      <c r="A59" s="22"/>
      <c r="B59" s="22"/>
      <c r="C59" s="22" t="s">
        <v>46</v>
      </c>
      <c r="D59" s="22"/>
      <c r="E59" s="22"/>
      <c r="F59" s="22"/>
      <c r="G59" s="22" t="s">
        <v>14</v>
      </c>
      <c r="H59" s="22"/>
      <c r="I59" s="116">
        <v>567</v>
      </c>
      <c r="J59" s="116">
        <v>567</v>
      </c>
      <c r="K59" s="116">
        <v>567</v>
      </c>
      <c r="L59" s="116">
        <v>567</v>
      </c>
      <c r="M59" s="22"/>
      <c r="N59" s="151"/>
    </row>
    <row r="60" spans="1:14" ht="12.75">
      <c r="A60" s="22"/>
      <c r="B60" s="22"/>
      <c r="C60" s="22" t="s">
        <v>211</v>
      </c>
      <c r="D60" s="22"/>
      <c r="E60" s="22"/>
      <c r="F60" s="22"/>
      <c r="G60" s="22" t="s">
        <v>13</v>
      </c>
      <c r="H60" s="22"/>
      <c r="I60" s="117">
        <v>638</v>
      </c>
      <c r="J60" s="117">
        <v>638</v>
      </c>
      <c r="K60" s="117">
        <v>638</v>
      </c>
      <c r="L60" s="117">
        <v>638</v>
      </c>
      <c r="M60" s="22"/>
      <c r="N60" s="151"/>
    </row>
    <row r="61" spans="1:14" ht="12.75">
      <c r="A61" s="22"/>
      <c r="B61" s="22"/>
      <c r="C61" s="22" t="s">
        <v>212</v>
      </c>
      <c r="D61" s="22"/>
      <c r="E61" s="22"/>
      <c r="F61" s="22"/>
      <c r="G61" s="22" t="s">
        <v>13</v>
      </c>
      <c r="H61" s="22"/>
      <c r="I61" s="116">
        <v>567</v>
      </c>
      <c r="J61" s="116">
        <v>567</v>
      </c>
      <c r="K61" s="116">
        <v>567</v>
      </c>
      <c r="L61" s="116">
        <v>567</v>
      </c>
      <c r="M61" s="22"/>
      <c r="N61" s="152"/>
    </row>
    <row r="62" spans="1:14" ht="12.75">
      <c r="A62" s="22"/>
      <c r="B62" s="22"/>
      <c r="C62" s="22"/>
      <c r="D62" s="22"/>
      <c r="E62" s="22"/>
      <c r="F62" s="22"/>
      <c r="G62" s="22"/>
      <c r="H62" s="22"/>
      <c r="I62" s="47"/>
      <c r="J62" s="47"/>
      <c r="K62" s="47"/>
      <c r="L62" s="47"/>
      <c r="M62" s="22"/>
      <c r="N62" s="24"/>
    </row>
    <row r="63" spans="1:14" s="2" customFormat="1" ht="13.5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32"/>
    </row>
    <row r="64" spans="1:14" ht="12.75">
      <c r="A64" s="22"/>
      <c r="B64" s="22" t="s">
        <v>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/>
    </row>
    <row r="65" spans="1:21" ht="12.75">
      <c r="A65" s="22"/>
      <c r="B65" s="22"/>
      <c r="C65" s="22" t="s">
        <v>47</v>
      </c>
      <c r="D65" s="22"/>
      <c r="E65" s="22"/>
      <c r="F65" s="22"/>
      <c r="G65" s="22" t="s">
        <v>18</v>
      </c>
      <c r="H65" s="22"/>
      <c r="I65" s="22"/>
      <c r="J65" s="22"/>
      <c r="K65" s="22"/>
      <c r="L65" s="22"/>
      <c r="M65" s="22"/>
      <c r="N65" s="145" t="s">
        <v>149</v>
      </c>
      <c r="U65" s="101"/>
    </row>
    <row r="66" spans="1:14" ht="12.75">
      <c r="A66" s="22"/>
      <c r="B66" s="22"/>
      <c r="C66" s="22" t="s">
        <v>17</v>
      </c>
      <c r="D66" s="22"/>
      <c r="E66" s="22"/>
      <c r="F66" s="22"/>
      <c r="G66" s="22" t="s">
        <v>18</v>
      </c>
      <c r="H66" s="22"/>
      <c r="I66" s="47"/>
      <c r="J66" s="47"/>
      <c r="K66" s="47"/>
      <c r="L66" s="47"/>
      <c r="M66" s="22"/>
      <c r="N66" s="143"/>
    </row>
    <row r="67" spans="1:14" ht="12.75">
      <c r="A67" s="22"/>
      <c r="B67" s="22"/>
      <c r="C67" s="22" t="s">
        <v>32</v>
      </c>
      <c r="D67" s="22"/>
      <c r="E67" s="22"/>
      <c r="F67" s="22"/>
      <c r="G67" s="22" t="s">
        <v>18</v>
      </c>
      <c r="H67" s="22"/>
      <c r="I67" s="22"/>
      <c r="J67" s="22"/>
      <c r="K67" s="22"/>
      <c r="L67" s="22"/>
      <c r="M67" s="22"/>
      <c r="N67" s="143"/>
    </row>
    <row r="68" spans="1:1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144"/>
    </row>
    <row r="69" spans="1:14" s="2" customFormat="1" ht="13.5" thickBo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33"/>
    </row>
    <row r="70" spans="1:14" ht="12.75">
      <c r="A70" s="22"/>
      <c r="B70" s="22" t="s">
        <v>76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4"/>
    </row>
    <row r="71" spans="1:1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4"/>
    </row>
    <row r="72" spans="1:14" ht="12.75">
      <c r="A72" s="22"/>
      <c r="B72" s="22"/>
      <c r="C72" s="22" t="s">
        <v>83</v>
      </c>
      <c r="D72" s="22"/>
      <c r="E72" s="22"/>
      <c r="F72" s="22"/>
      <c r="G72" s="22"/>
      <c r="H72" s="22"/>
      <c r="I72" s="41"/>
      <c r="J72" s="41"/>
      <c r="K72" s="41"/>
      <c r="L72" s="41"/>
      <c r="M72" s="22"/>
      <c r="N72" s="35"/>
    </row>
    <row r="73" spans="1:14" ht="12.75">
      <c r="A73" s="22"/>
      <c r="B73" s="22"/>
      <c r="C73" s="22"/>
      <c r="D73" s="22" t="s">
        <v>85</v>
      </c>
      <c r="E73" s="22"/>
      <c r="F73" s="22"/>
      <c r="G73" s="22" t="s">
        <v>14</v>
      </c>
      <c r="H73" s="22"/>
      <c r="I73" s="104"/>
      <c r="J73" s="104"/>
      <c r="K73" s="104"/>
      <c r="L73" s="104"/>
      <c r="M73" s="22"/>
      <c r="N73" s="29" t="s">
        <v>149</v>
      </c>
    </row>
    <row r="74" spans="1:14" ht="12.75">
      <c r="A74" s="22"/>
      <c r="B74" s="22"/>
      <c r="C74" s="22"/>
      <c r="D74" s="22" t="s">
        <v>87</v>
      </c>
      <c r="E74" s="22"/>
      <c r="F74" s="22"/>
      <c r="G74" s="22" t="s">
        <v>14</v>
      </c>
      <c r="H74" s="22"/>
      <c r="I74" s="104"/>
      <c r="J74" s="104"/>
      <c r="K74" s="104"/>
      <c r="L74" s="104"/>
      <c r="M74" s="22"/>
      <c r="N74" s="29" t="s">
        <v>149</v>
      </c>
    </row>
    <row r="75" spans="1:14" ht="12.75">
      <c r="A75" s="22"/>
      <c r="B75" s="22"/>
      <c r="C75" s="22"/>
      <c r="D75" s="22" t="s">
        <v>88</v>
      </c>
      <c r="E75" s="22"/>
      <c r="F75" s="22"/>
      <c r="G75" s="22" t="s">
        <v>14</v>
      </c>
      <c r="H75" s="22"/>
      <c r="I75" s="104"/>
      <c r="J75" s="104"/>
      <c r="K75" s="104"/>
      <c r="L75" s="104"/>
      <c r="M75" s="22"/>
      <c r="N75" s="29" t="s">
        <v>149</v>
      </c>
    </row>
    <row r="76" spans="1:14" ht="17.25" customHeight="1">
      <c r="A76" s="22"/>
      <c r="B76" s="22"/>
      <c r="C76" s="22"/>
      <c r="D76" s="22" t="s">
        <v>86</v>
      </c>
      <c r="E76" s="22"/>
      <c r="F76" s="22"/>
      <c r="G76" s="22" t="s">
        <v>13</v>
      </c>
      <c r="H76" s="22"/>
      <c r="I76" s="104"/>
      <c r="J76" s="104"/>
      <c r="K76" s="104"/>
      <c r="L76" s="104"/>
      <c r="M76" s="22"/>
      <c r="N76" s="29" t="s">
        <v>149</v>
      </c>
    </row>
    <row r="77" spans="1:14" ht="12.75">
      <c r="A77" s="22"/>
      <c r="B77" s="22"/>
      <c r="C77" s="22"/>
      <c r="D77" s="22" t="s">
        <v>89</v>
      </c>
      <c r="E77" s="22"/>
      <c r="F77" s="22"/>
      <c r="G77" s="22" t="s">
        <v>14</v>
      </c>
      <c r="H77" s="22"/>
      <c r="I77" s="104"/>
      <c r="J77" s="104"/>
      <c r="K77" s="104"/>
      <c r="L77" s="104"/>
      <c r="M77" s="22"/>
      <c r="N77" s="29" t="s">
        <v>149</v>
      </c>
    </row>
    <row r="78" spans="1:14" ht="18" customHeight="1">
      <c r="A78" s="22"/>
      <c r="B78" s="22"/>
      <c r="C78" s="22"/>
      <c r="D78" s="22" t="s">
        <v>90</v>
      </c>
      <c r="E78" s="22"/>
      <c r="F78" s="22"/>
      <c r="G78" s="22" t="s">
        <v>13</v>
      </c>
      <c r="H78" s="22"/>
      <c r="I78" s="104"/>
      <c r="J78" s="104"/>
      <c r="K78" s="104"/>
      <c r="L78" s="104"/>
      <c r="M78" s="22"/>
      <c r="N78" s="36"/>
    </row>
    <row r="79" spans="1:14" ht="12.75">
      <c r="A79" s="22"/>
      <c r="B79" s="22"/>
      <c r="C79" s="22"/>
      <c r="D79" s="22" t="s">
        <v>91</v>
      </c>
      <c r="E79" s="22"/>
      <c r="F79" s="22"/>
      <c r="G79" s="22" t="s">
        <v>13</v>
      </c>
      <c r="H79" s="22"/>
      <c r="I79" s="104"/>
      <c r="J79" s="104"/>
      <c r="K79" s="104"/>
      <c r="L79" s="104"/>
      <c r="M79" s="22"/>
      <c r="N79" s="29" t="s">
        <v>149</v>
      </c>
    </row>
    <row r="80" spans="1:14" ht="12.75">
      <c r="A80" s="22"/>
      <c r="B80" s="22"/>
      <c r="C80" s="22"/>
      <c r="D80" s="22"/>
      <c r="E80" s="22"/>
      <c r="F80" s="22"/>
      <c r="G80" s="22"/>
      <c r="H80" s="22"/>
      <c r="I80" s="41"/>
      <c r="J80" s="41"/>
      <c r="K80" s="41"/>
      <c r="L80" s="41"/>
      <c r="M80" s="22"/>
      <c r="N80" s="35"/>
    </row>
    <row r="81" spans="1:14" ht="12.75">
      <c r="A81" s="22"/>
      <c r="B81" s="22"/>
      <c r="C81" s="44" t="s">
        <v>84</v>
      </c>
      <c r="D81" s="22"/>
      <c r="E81" s="22"/>
      <c r="F81" s="22"/>
      <c r="G81" s="22"/>
      <c r="H81" s="22"/>
      <c r="I81" s="41"/>
      <c r="J81" s="41"/>
      <c r="K81" s="41"/>
      <c r="L81" s="41"/>
      <c r="M81" s="22"/>
      <c r="N81" s="35"/>
    </row>
    <row r="82" spans="1:14" ht="12.75">
      <c r="A82" s="22"/>
      <c r="B82" s="22"/>
      <c r="C82" s="22"/>
      <c r="D82" s="22" t="s">
        <v>77</v>
      </c>
      <c r="E82" s="22"/>
      <c r="F82" s="22"/>
      <c r="G82" s="22" t="s">
        <v>13</v>
      </c>
      <c r="H82" s="22"/>
      <c r="I82" s="104"/>
      <c r="J82" s="104"/>
      <c r="K82" s="104"/>
      <c r="L82" s="104"/>
      <c r="M82" s="22"/>
      <c r="N82" s="29" t="s">
        <v>149</v>
      </c>
    </row>
    <row r="83" spans="1:14" ht="12.75">
      <c r="A83" s="22"/>
      <c r="B83" s="22"/>
      <c r="C83" s="22"/>
      <c r="D83" s="22" t="s">
        <v>80</v>
      </c>
      <c r="E83" s="22"/>
      <c r="F83" s="22"/>
      <c r="G83" s="22" t="s">
        <v>14</v>
      </c>
      <c r="H83" s="22"/>
      <c r="I83" s="104"/>
      <c r="J83" s="104"/>
      <c r="K83" s="104"/>
      <c r="L83" s="104"/>
      <c r="M83" s="22"/>
      <c r="N83" s="29" t="s">
        <v>149</v>
      </c>
    </row>
    <row r="84" spans="1:14" ht="12.75">
      <c r="A84" s="22"/>
      <c r="B84" s="22"/>
      <c r="C84" s="22"/>
      <c r="D84" s="22" t="s">
        <v>81</v>
      </c>
      <c r="E84" s="22"/>
      <c r="F84" s="22"/>
      <c r="G84" s="22" t="s">
        <v>13</v>
      </c>
      <c r="H84" s="22"/>
      <c r="I84" s="104"/>
      <c r="J84" s="104"/>
      <c r="K84" s="104"/>
      <c r="L84" s="104"/>
      <c r="M84" s="22"/>
      <c r="N84" s="24"/>
    </row>
    <row r="85" spans="1:14" ht="12.75">
      <c r="A85" s="22"/>
      <c r="B85" s="22"/>
      <c r="C85" s="22"/>
      <c r="D85" s="22" t="s">
        <v>82</v>
      </c>
      <c r="E85" s="22"/>
      <c r="F85" s="22"/>
      <c r="G85" s="22" t="s">
        <v>13</v>
      </c>
      <c r="H85" s="22"/>
      <c r="I85" s="104"/>
      <c r="J85" s="104"/>
      <c r="K85" s="104"/>
      <c r="L85" s="104"/>
      <c r="M85" s="22"/>
      <c r="N85" s="30" t="s">
        <v>149</v>
      </c>
    </row>
    <row r="86" spans="1:14" ht="12.75">
      <c r="A86" s="22"/>
      <c r="B86" s="22"/>
      <c r="C86" s="22"/>
      <c r="D86" s="22" t="s">
        <v>92</v>
      </c>
      <c r="E86" s="22"/>
      <c r="F86" s="22"/>
      <c r="G86" s="22" t="s">
        <v>13</v>
      </c>
      <c r="H86" s="22"/>
      <c r="I86" s="104"/>
      <c r="J86" s="104"/>
      <c r="K86" s="104"/>
      <c r="L86" s="104"/>
      <c r="M86" s="22"/>
      <c r="N86" s="24"/>
    </row>
    <row r="87" spans="1:14" ht="15.75" customHeight="1">
      <c r="A87" s="22"/>
      <c r="B87" s="22"/>
      <c r="C87" s="22"/>
      <c r="D87" s="22" t="s">
        <v>93</v>
      </c>
      <c r="E87" s="22"/>
      <c r="F87" s="22"/>
      <c r="G87" s="22" t="s">
        <v>13</v>
      </c>
      <c r="H87" s="22"/>
      <c r="I87" s="104"/>
      <c r="J87" s="104"/>
      <c r="K87" s="104"/>
      <c r="L87" s="104"/>
      <c r="M87" s="22"/>
      <c r="N87" s="24"/>
    </row>
    <row r="88" spans="1:14" ht="15.75" customHeight="1">
      <c r="A88" s="22"/>
      <c r="B88" s="22"/>
      <c r="C88" s="22"/>
      <c r="D88" s="22" t="s">
        <v>94</v>
      </c>
      <c r="E88" s="22"/>
      <c r="F88" s="22"/>
      <c r="G88" s="22" t="s">
        <v>13</v>
      </c>
      <c r="H88" s="22"/>
      <c r="I88" s="104"/>
      <c r="J88" s="104"/>
      <c r="K88" s="104"/>
      <c r="L88" s="104"/>
      <c r="M88" s="22"/>
      <c r="N88" s="25" t="s">
        <v>149</v>
      </c>
    </row>
    <row r="89" spans="1:14" ht="12.75">
      <c r="A89" s="22"/>
      <c r="B89" s="22"/>
      <c r="C89" s="22"/>
      <c r="D89" s="22" t="s">
        <v>97</v>
      </c>
      <c r="E89" s="22"/>
      <c r="F89" s="22"/>
      <c r="G89" s="22" t="s">
        <v>13</v>
      </c>
      <c r="H89" s="22"/>
      <c r="I89" s="104"/>
      <c r="J89" s="104"/>
      <c r="K89" s="104"/>
      <c r="L89" s="104"/>
      <c r="M89" s="22"/>
      <c r="N89" s="37" t="s">
        <v>149</v>
      </c>
    </row>
    <row r="90" spans="1:14" ht="12.75">
      <c r="A90" s="22"/>
      <c r="B90" s="22"/>
      <c r="C90" s="22"/>
      <c r="D90" s="22" t="s">
        <v>95</v>
      </c>
      <c r="E90" s="22"/>
      <c r="F90" s="22"/>
      <c r="G90" s="22" t="s">
        <v>13</v>
      </c>
      <c r="H90" s="22"/>
      <c r="I90" s="104"/>
      <c r="J90" s="104"/>
      <c r="K90" s="104"/>
      <c r="L90" s="104"/>
      <c r="M90" s="22"/>
      <c r="N90" s="29" t="s">
        <v>149</v>
      </c>
    </row>
    <row r="91" spans="1:14" ht="12.75">
      <c r="A91" s="22"/>
      <c r="B91" s="22"/>
      <c r="C91" s="22"/>
      <c r="D91" s="22" t="s">
        <v>96</v>
      </c>
      <c r="E91" s="22"/>
      <c r="F91" s="22"/>
      <c r="G91" s="22" t="s">
        <v>13</v>
      </c>
      <c r="H91" s="22"/>
      <c r="I91" s="104"/>
      <c r="J91" s="104"/>
      <c r="K91" s="104"/>
      <c r="L91" s="104"/>
      <c r="M91" s="22"/>
      <c r="N91" s="30" t="s">
        <v>149</v>
      </c>
    </row>
    <row r="92" spans="1:1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4"/>
    </row>
    <row r="93" spans="1:14" ht="12.75">
      <c r="A93" s="22"/>
      <c r="B93" s="22"/>
      <c r="C93" s="22" t="s">
        <v>16</v>
      </c>
      <c r="D93" s="22"/>
      <c r="E93" s="22"/>
      <c r="F93" s="22"/>
      <c r="G93" s="22"/>
      <c r="H93" s="22"/>
      <c r="I93" s="41"/>
      <c r="J93" s="41"/>
      <c r="K93" s="41"/>
      <c r="L93" s="41"/>
      <c r="M93" s="22"/>
      <c r="N93" s="24"/>
    </row>
    <row r="94" spans="1:14" ht="12.75">
      <c r="A94" s="22"/>
      <c r="B94" s="22"/>
      <c r="C94" s="22"/>
      <c r="D94" s="22" t="s">
        <v>78</v>
      </c>
      <c r="E94" s="22"/>
      <c r="F94" s="22"/>
      <c r="G94" s="22" t="s">
        <v>15</v>
      </c>
      <c r="H94" s="22"/>
      <c r="I94" s="104"/>
      <c r="J94" s="104"/>
      <c r="K94" s="104"/>
      <c r="L94" s="104"/>
      <c r="M94" s="22"/>
      <c r="N94" s="31" t="s">
        <v>149</v>
      </c>
    </row>
    <row r="95" spans="1:14" ht="12.75">
      <c r="A95" s="22"/>
      <c r="B95" s="22"/>
      <c r="C95" s="22"/>
      <c r="D95" s="22" t="s">
        <v>79</v>
      </c>
      <c r="E95" s="22"/>
      <c r="F95" s="22"/>
      <c r="G95" s="22" t="s">
        <v>15</v>
      </c>
      <c r="H95" s="22"/>
      <c r="I95" s="104"/>
      <c r="J95" s="104"/>
      <c r="K95" s="104"/>
      <c r="L95" s="104"/>
      <c r="M95" s="22"/>
      <c r="N95" s="28" t="s">
        <v>149</v>
      </c>
    </row>
    <row r="96" spans="1:1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4"/>
    </row>
    <row r="97" spans="1:14" s="2" customFormat="1" ht="13.5" thickBo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32"/>
    </row>
    <row r="98" spans="1:14" ht="12.75">
      <c r="A98" s="22"/>
      <c r="B98" s="22" t="s">
        <v>51</v>
      </c>
      <c r="C98" s="22"/>
      <c r="D98" s="22"/>
      <c r="E98" s="22"/>
      <c r="F98" s="22"/>
      <c r="G98" s="22"/>
      <c r="H98" s="22"/>
      <c r="I98" s="48"/>
      <c r="J98" s="48"/>
      <c r="K98" s="48"/>
      <c r="L98" s="49"/>
      <c r="M98" s="22"/>
      <c r="N98" s="24"/>
    </row>
    <row r="99" spans="1:19" ht="12.75">
      <c r="A99" s="22"/>
      <c r="B99" s="22"/>
      <c r="C99" s="22" t="s">
        <v>193</v>
      </c>
      <c r="D99" s="22"/>
      <c r="E99" s="22"/>
      <c r="F99" s="22"/>
      <c r="G99" s="22" t="s">
        <v>15</v>
      </c>
      <c r="H99" s="22"/>
      <c r="I99" s="105" t="s">
        <v>185</v>
      </c>
      <c r="J99" s="105" t="s">
        <v>185</v>
      </c>
      <c r="K99" s="105" t="s">
        <v>185</v>
      </c>
      <c r="L99" s="119">
        <v>5837</v>
      </c>
      <c r="M99" s="22"/>
      <c r="N99" s="145" t="s">
        <v>208</v>
      </c>
      <c r="P99" s="101"/>
      <c r="Q99" s="101"/>
      <c r="R99" s="101"/>
      <c r="S99" s="101"/>
    </row>
    <row r="100" spans="1:19" ht="12.75">
      <c r="A100" s="22"/>
      <c r="B100" s="22"/>
      <c r="C100" s="141" t="s">
        <v>186</v>
      </c>
      <c r="D100" s="141"/>
      <c r="E100" s="141"/>
      <c r="F100" s="141"/>
      <c r="G100" s="22" t="s">
        <v>15</v>
      </c>
      <c r="H100" s="22"/>
      <c r="I100" s="105" t="s">
        <v>185</v>
      </c>
      <c r="J100" s="120">
        <v>5290</v>
      </c>
      <c r="K100" s="120">
        <v>7354</v>
      </c>
      <c r="L100" s="105" t="s">
        <v>185</v>
      </c>
      <c r="M100" s="22"/>
      <c r="N100" s="143"/>
      <c r="P100" s="101"/>
      <c r="Q100" s="110"/>
      <c r="R100" s="111"/>
      <c r="S100" s="101"/>
    </row>
    <row r="101" spans="1:19" ht="12.75">
      <c r="A101" s="22"/>
      <c r="B101" s="22"/>
      <c r="C101" s="22" t="s">
        <v>187</v>
      </c>
      <c r="D101" s="22"/>
      <c r="E101" s="22"/>
      <c r="F101" s="22"/>
      <c r="G101" s="22" t="s">
        <v>15</v>
      </c>
      <c r="H101" s="22"/>
      <c r="I101" s="105" t="s">
        <v>185</v>
      </c>
      <c r="J101" s="120">
        <v>4852</v>
      </c>
      <c r="K101" s="120">
        <v>5236</v>
      </c>
      <c r="L101" s="105" t="s">
        <v>185</v>
      </c>
      <c r="M101" s="22"/>
      <c r="N101" s="143"/>
      <c r="P101" s="101"/>
      <c r="Q101" s="110"/>
      <c r="R101" s="111"/>
      <c r="S101" s="101"/>
    </row>
    <row r="102" spans="1:19" ht="12.75">
      <c r="A102" s="22"/>
      <c r="B102" s="22"/>
      <c r="C102" s="22" t="s">
        <v>191</v>
      </c>
      <c r="D102" s="22"/>
      <c r="E102" s="22"/>
      <c r="F102" s="22"/>
      <c r="G102" s="22" t="s">
        <v>18</v>
      </c>
      <c r="H102" s="22"/>
      <c r="I102" s="119">
        <v>3139</v>
      </c>
      <c r="J102" s="121">
        <v>3144</v>
      </c>
      <c r="K102" s="105" t="s">
        <v>185</v>
      </c>
      <c r="L102" s="105" t="s">
        <v>185</v>
      </c>
      <c r="M102" s="22"/>
      <c r="N102" s="143"/>
      <c r="P102" s="110"/>
      <c r="Q102" s="110"/>
      <c r="R102" s="111"/>
      <c r="S102" s="101"/>
    </row>
    <row r="103" spans="1:19" ht="12.75">
      <c r="A103" s="22"/>
      <c r="B103" s="22"/>
      <c r="C103" s="22" t="s">
        <v>192</v>
      </c>
      <c r="D103" s="22"/>
      <c r="E103" s="22"/>
      <c r="F103" s="22"/>
      <c r="G103" s="22" t="s">
        <v>18</v>
      </c>
      <c r="H103" s="22"/>
      <c r="I103" s="119">
        <v>2540</v>
      </c>
      <c r="J103" s="121">
        <v>2627</v>
      </c>
      <c r="K103" s="105" t="s">
        <v>185</v>
      </c>
      <c r="L103" s="105" t="s">
        <v>185</v>
      </c>
      <c r="M103" s="22"/>
      <c r="N103" s="143"/>
      <c r="P103" s="110"/>
      <c r="Q103" s="110"/>
      <c r="R103" s="111"/>
      <c r="S103" s="101"/>
    </row>
    <row r="104" spans="1:19" ht="12.75">
      <c r="A104" s="22"/>
      <c r="B104" s="22"/>
      <c r="C104" s="22"/>
      <c r="D104" s="22"/>
      <c r="E104" s="22"/>
      <c r="F104" s="22"/>
      <c r="G104" s="22"/>
      <c r="H104" s="22"/>
      <c r="I104" s="51"/>
      <c r="J104" s="51"/>
      <c r="K104" s="51"/>
      <c r="L104" s="51"/>
      <c r="M104" s="22"/>
      <c r="N104" s="146"/>
      <c r="P104" s="110"/>
      <c r="Q104" s="110"/>
      <c r="R104" s="111"/>
      <c r="S104" s="101"/>
    </row>
    <row r="105" spans="1:19" ht="12.75">
      <c r="A105" s="22"/>
      <c r="B105" s="22"/>
      <c r="C105" s="22" t="s">
        <v>50</v>
      </c>
      <c r="D105" s="22"/>
      <c r="E105" s="22"/>
      <c r="F105" s="22"/>
      <c r="G105" s="22" t="s">
        <v>15</v>
      </c>
      <c r="H105" s="22"/>
      <c r="I105" s="48"/>
      <c r="J105" s="48"/>
      <c r="K105" s="48"/>
      <c r="L105" s="51"/>
      <c r="M105" s="22"/>
      <c r="N105" s="147"/>
      <c r="P105" s="110"/>
      <c r="Q105" s="110"/>
      <c r="R105" s="111"/>
      <c r="S105" s="101"/>
    </row>
    <row r="106" spans="1:19" s="2" customFormat="1" ht="13.5" thickBot="1">
      <c r="A106" s="46"/>
      <c r="B106" s="46"/>
      <c r="C106" s="46"/>
      <c r="D106" s="46"/>
      <c r="E106" s="46"/>
      <c r="F106" s="46"/>
      <c r="G106" s="46"/>
      <c r="H106" s="46"/>
      <c r="I106" s="52"/>
      <c r="J106" s="52"/>
      <c r="K106" s="52"/>
      <c r="L106" s="52"/>
      <c r="M106" s="46"/>
      <c r="N106" s="38"/>
      <c r="P106" s="112"/>
      <c r="Q106" s="112"/>
      <c r="R106" s="113"/>
      <c r="S106" s="114"/>
    </row>
    <row r="107" spans="1:19" ht="12.75">
      <c r="A107" s="22"/>
      <c r="B107" s="22" t="s">
        <v>69</v>
      </c>
      <c r="C107" s="22"/>
      <c r="D107" s="22"/>
      <c r="E107" s="22"/>
      <c r="F107" s="22"/>
      <c r="G107" s="22"/>
      <c r="H107" s="22"/>
      <c r="I107" s="48"/>
      <c r="J107" s="48"/>
      <c r="K107" s="48"/>
      <c r="L107" s="48"/>
      <c r="M107" s="22"/>
      <c r="N107" s="142" t="s">
        <v>196</v>
      </c>
      <c r="P107" s="110"/>
      <c r="Q107" s="110"/>
      <c r="R107" s="111"/>
      <c r="S107" s="101"/>
    </row>
    <row r="108" spans="1:19" ht="12.75">
      <c r="A108" s="22"/>
      <c r="B108" s="22"/>
      <c r="C108" s="22" t="s">
        <v>70</v>
      </c>
      <c r="D108" s="22"/>
      <c r="E108" s="22"/>
      <c r="F108" s="22"/>
      <c r="G108" s="22" t="s">
        <v>15</v>
      </c>
      <c r="H108" s="22"/>
      <c r="I108" s="105" t="s">
        <v>185</v>
      </c>
      <c r="J108" s="105" t="s">
        <v>185</v>
      </c>
      <c r="K108" s="105" t="s">
        <v>185</v>
      </c>
      <c r="L108" s="50"/>
      <c r="M108" s="22"/>
      <c r="N108" s="143"/>
      <c r="P108" s="110"/>
      <c r="Q108" s="110"/>
      <c r="R108" s="111"/>
      <c r="S108" s="101"/>
    </row>
    <row r="109" spans="1:19" ht="12.75">
      <c r="A109" s="22"/>
      <c r="B109" s="22"/>
      <c r="C109" s="22" t="s">
        <v>71</v>
      </c>
      <c r="D109" s="22"/>
      <c r="E109" s="22"/>
      <c r="F109" s="22"/>
      <c r="G109" s="22" t="s">
        <v>15</v>
      </c>
      <c r="H109" s="22"/>
      <c r="I109" s="120">
        <v>221</v>
      </c>
      <c r="J109" s="120">
        <v>238</v>
      </c>
      <c r="K109" s="105" t="s">
        <v>185</v>
      </c>
      <c r="L109" s="105" t="s">
        <v>185</v>
      </c>
      <c r="M109" s="22"/>
      <c r="N109" s="143"/>
      <c r="P109" s="110"/>
      <c r="Q109" s="110"/>
      <c r="R109" s="111"/>
      <c r="S109" s="101"/>
    </row>
    <row r="110" spans="1:19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44"/>
      <c r="P110" s="110"/>
      <c r="Q110" s="110"/>
      <c r="R110" s="111"/>
      <c r="S110" s="101"/>
    </row>
    <row r="111" spans="1:19" s="2" customFormat="1" ht="13.5" thickBo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32"/>
      <c r="P111" s="112"/>
      <c r="Q111" s="112"/>
      <c r="R111" s="113"/>
      <c r="S111" s="114"/>
    </row>
    <row r="112" spans="1:19" ht="12.75">
      <c r="A112" s="22"/>
      <c r="B112" s="22" t="s">
        <v>6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4"/>
      <c r="P112" s="110"/>
      <c r="Q112" s="110"/>
      <c r="R112" s="111"/>
      <c r="S112" s="101"/>
    </row>
    <row r="113" spans="1:19" ht="12.75">
      <c r="A113" s="22"/>
      <c r="B113" s="22"/>
      <c r="C113" s="22" t="s">
        <v>189</v>
      </c>
      <c r="D113" s="22"/>
      <c r="E113" s="22"/>
      <c r="F113" s="22"/>
      <c r="G113" s="22" t="s">
        <v>18</v>
      </c>
      <c r="H113" s="22"/>
      <c r="I113" s="120">
        <v>2868</v>
      </c>
      <c r="J113" s="121">
        <v>3144</v>
      </c>
      <c r="K113" s="105" t="s">
        <v>185</v>
      </c>
      <c r="L113" s="105" t="s">
        <v>185</v>
      </c>
      <c r="M113" s="22"/>
      <c r="N113" s="145" t="s">
        <v>194</v>
      </c>
      <c r="P113" s="110"/>
      <c r="Q113" s="110"/>
      <c r="R113" s="111"/>
      <c r="S113" s="101"/>
    </row>
    <row r="114" spans="1:19" ht="12.75">
      <c r="A114" s="22"/>
      <c r="B114" s="22"/>
      <c r="C114" s="22" t="s">
        <v>190</v>
      </c>
      <c r="D114" s="22"/>
      <c r="E114" s="22"/>
      <c r="F114" s="22"/>
      <c r="G114" s="22" t="s">
        <v>18</v>
      </c>
      <c r="H114" s="22"/>
      <c r="I114" s="120">
        <v>2268</v>
      </c>
      <c r="J114" s="121">
        <v>2627</v>
      </c>
      <c r="K114" s="105" t="s">
        <v>185</v>
      </c>
      <c r="L114" s="105" t="s">
        <v>185</v>
      </c>
      <c r="M114" s="22"/>
      <c r="N114" s="143"/>
      <c r="P114" s="110"/>
      <c r="Q114" s="110"/>
      <c r="R114" s="111"/>
      <c r="S114" s="101"/>
    </row>
    <row r="115" spans="1:19" ht="12.75">
      <c r="A115" s="22"/>
      <c r="B115" s="22"/>
      <c r="C115" s="22" t="s">
        <v>62</v>
      </c>
      <c r="D115" s="22"/>
      <c r="E115" s="22"/>
      <c r="F115" s="22"/>
      <c r="G115" s="22" t="s">
        <v>18</v>
      </c>
      <c r="H115" s="22"/>
      <c r="I115" s="106"/>
      <c r="J115" s="106"/>
      <c r="K115" s="120">
        <v>2515</v>
      </c>
      <c r="L115" s="107"/>
      <c r="M115" s="22"/>
      <c r="N115" s="143"/>
      <c r="P115" s="101"/>
      <c r="Q115" s="101"/>
      <c r="R115" s="111"/>
      <c r="S115" s="101"/>
    </row>
    <row r="116" spans="1:19" ht="12.75">
      <c r="A116" s="22"/>
      <c r="B116" s="22"/>
      <c r="C116" s="22" t="s">
        <v>48</v>
      </c>
      <c r="D116" s="22"/>
      <c r="E116" s="22"/>
      <c r="F116" s="22"/>
      <c r="G116" s="22" t="s">
        <v>18</v>
      </c>
      <c r="H116" s="22"/>
      <c r="I116" s="105" t="s">
        <v>185</v>
      </c>
      <c r="J116" s="105" t="s">
        <v>185</v>
      </c>
      <c r="K116" s="123" t="s">
        <v>185</v>
      </c>
      <c r="L116" s="105" t="s">
        <v>185</v>
      </c>
      <c r="M116" s="22"/>
      <c r="N116" s="143"/>
      <c r="P116" s="101"/>
      <c r="Q116" s="101"/>
      <c r="R116" s="111"/>
      <c r="S116" s="101"/>
    </row>
    <row r="117" spans="1:19" ht="12.75">
      <c r="A117" s="22"/>
      <c r="B117" s="22"/>
      <c r="C117" s="22" t="s">
        <v>49</v>
      </c>
      <c r="D117" s="22"/>
      <c r="E117" s="22"/>
      <c r="F117" s="22"/>
      <c r="G117" s="22" t="s">
        <v>18</v>
      </c>
      <c r="H117" s="22"/>
      <c r="I117" s="106"/>
      <c r="J117" s="106"/>
      <c r="K117" s="120">
        <v>1681</v>
      </c>
      <c r="L117" s="107"/>
      <c r="M117" s="22"/>
      <c r="N117" s="144"/>
      <c r="P117" s="101"/>
      <c r="Q117" s="101"/>
      <c r="R117" s="111"/>
      <c r="S117" s="101"/>
    </row>
    <row r="118" spans="1:19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4"/>
      <c r="P118" s="101"/>
      <c r="Q118" s="101"/>
      <c r="R118" s="111"/>
      <c r="S118" s="101"/>
    </row>
    <row r="119" spans="1:19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4"/>
      <c r="P119" s="101"/>
      <c r="Q119" s="101"/>
      <c r="R119" s="101"/>
      <c r="S119" s="101"/>
    </row>
    <row r="120" spans="1:19" ht="12.75">
      <c r="A120" s="22"/>
      <c r="B120" s="22" t="s">
        <v>7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4"/>
      <c r="P120" s="101"/>
      <c r="Q120" s="101"/>
      <c r="R120" s="101"/>
      <c r="S120" s="101"/>
    </row>
    <row r="121" spans="1:14" ht="12.75">
      <c r="A121" s="22"/>
      <c r="B121" s="22"/>
      <c r="C121" s="22" t="s">
        <v>52</v>
      </c>
      <c r="D121" s="22"/>
      <c r="E121" s="22"/>
      <c r="F121" s="22"/>
      <c r="G121" s="22" t="s">
        <v>18</v>
      </c>
      <c r="H121" s="22"/>
      <c r="I121" s="22"/>
      <c r="J121" s="22"/>
      <c r="K121" s="22"/>
      <c r="L121" s="22"/>
      <c r="M121" s="22"/>
      <c r="N121" s="29"/>
    </row>
    <row r="122" spans="1:14" s="2" customFormat="1" ht="13.5" thickBot="1">
      <c r="A122" s="46"/>
      <c r="B122" s="46"/>
      <c r="C122" s="46"/>
      <c r="D122" s="46"/>
      <c r="E122" s="46"/>
      <c r="F122" s="46"/>
      <c r="G122" s="46"/>
      <c r="H122" s="46"/>
      <c r="I122" s="53"/>
      <c r="J122" s="53"/>
      <c r="K122" s="53"/>
      <c r="L122" s="53"/>
      <c r="M122" s="46"/>
      <c r="N122" s="108"/>
    </row>
    <row r="123" spans="1:14" s="1" customFormat="1" ht="12.75">
      <c r="A123" s="54" t="s">
        <v>59</v>
      </c>
      <c r="B123" s="55"/>
      <c r="C123" s="55"/>
      <c r="D123" s="55"/>
      <c r="E123" s="55"/>
      <c r="F123" s="55"/>
      <c r="G123" s="56"/>
      <c r="H123" s="56"/>
      <c r="I123" s="47"/>
      <c r="J123" s="47"/>
      <c r="K123" s="47"/>
      <c r="L123" s="47"/>
      <c r="M123" s="56"/>
      <c r="N123" s="97" t="s">
        <v>149</v>
      </c>
    </row>
    <row r="124" spans="1:14" ht="12.75">
      <c r="A124" s="22"/>
      <c r="B124" s="22"/>
      <c r="C124" s="22"/>
      <c r="D124" s="22"/>
      <c r="E124" s="22"/>
      <c r="F124" s="22"/>
      <c r="G124" s="22"/>
      <c r="H124" s="22"/>
      <c r="I124" s="47"/>
      <c r="J124" s="47"/>
      <c r="K124" s="47"/>
      <c r="L124" s="47"/>
      <c r="M124" s="22"/>
      <c r="N124" s="39"/>
    </row>
    <row r="125" spans="1:14" ht="12.75">
      <c r="A125" s="22"/>
      <c r="B125" s="22" t="s">
        <v>53</v>
      </c>
      <c r="C125" s="22"/>
      <c r="D125" s="22"/>
      <c r="E125" s="22"/>
      <c r="F125" s="22"/>
      <c r="G125" s="22" t="s">
        <v>18</v>
      </c>
      <c r="H125" s="22"/>
      <c r="I125" s="47"/>
      <c r="J125" s="47"/>
      <c r="K125" s="47"/>
      <c r="L125" s="47"/>
      <c r="M125" s="22"/>
      <c r="N125" s="145" t="s">
        <v>227</v>
      </c>
    </row>
    <row r="126" spans="1:14" ht="12.75">
      <c r="A126" s="22"/>
      <c r="B126" s="22"/>
      <c r="C126" s="22"/>
      <c r="D126" s="22"/>
      <c r="E126" s="22"/>
      <c r="F126" s="22"/>
      <c r="G126" s="22"/>
      <c r="H126" s="22"/>
      <c r="I126" s="47"/>
      <c r="J126" s="47"/>
      <c r="K126" s="47"/>
      <c r="L126" s="47"/>
      <c r="M126" s="22"/>
      <c r="N126" s="153"/>
    </row>
    <row r="127" spans="1:14" ht="12.75">
      <c r="A127" s="22"/>
      <c r="B127" s="22"/>
      <c r="C127" s="22"/>
      <c r="D127" s="22"/>
      <c r="E127" s="22"/>
      <c r="F127" s="22"/>
      <c r="G127" s="22"/>
      <c r="H127" s="22"/>
      <c r="I127" s="47"/>
      <c r="J127" s="47"/>
      <c r="K127" s="47"/>
      <c r="L127" s="47"/>
      <c r="M127" s="22"/>
      <c r="N127" s="153"/>
    </row>
    <row r="128" spans="1:14" ht="12.75">
      <c r="A128" s="22"/>
      <c r="B128" s="22"/>
      <c r="C128" s="22"/>
      <c r="D128" s="22"/>
      <c r="E128" s="22"/>
      <c r="F128" s="22"/>
      <c r="G128" s="22"/>
      <c r="H128" s="22"/>
      <c r="I128" s="47"/>
      <c r="J128" s="47"/>
      <c r="K128" s="47"/>
      <c r="L128" s="47"/>
      <c r="M128" s="22"/>
      <c r="N128" s="154"/>
    </row>
    <row r="129" spans="1:14" ht="12.75">
      <c r="A129" s="22"/>
      <c r="B129" s="22"/>
      <c r="C129" s="22"/>
      <c r="D129" s="22"/>
      <c r="E129" s="22"/>
      <c r="F129" s="22"/>
      <c r="G129" s="22"/>
      <c r="H129" s="22"/>
      <c r="I129" s="47"/>
      <c r="J129" s="47"/>
      <c r="K129" s="47"/>
      <c r="L129" s="47"/>
      <c r="M129" s="22"/>
      <c r="N129" s="34"/>
    </row>
    <row r="130" spans="1:14" ht="12.75">
      <c r="A130" s="22"/>
      <c r="B130" s="22" t="s">
        <v>102</v>
      </c>
      <c r="C130" s="22"/>
      <c r="D130" s="22"/>
      <c r="E130" s="22"/>
      <c r="F130" s="22"/>
      <c r="G130" s="22" t="s">
        <v>18</v>
      </c>
      <c r="H130" s="22"/>
      <c r="I130" s="47"/>
      <c r="J130" s="47"/>
      <c r="K130" s="47"/>
      <c r="L130" s="47"/>
      <c r="M130" s="22"/>
      <c r="N130" s="145" t="s">
        <v>185</v>
      </c>
    </row>
    <row r="131" spans="1:14" ht="12.75">
      <c r="A131" s="22"/>
      <c r="B131" s="22" t="s">
        <v>114</v>
      </c>
      <c r="C131" s="22"/>
      <c r="D131" s="22"/>
      <c r="E131" s="22"/>
      <c r="F131" s="22"/>
      <c r="G131" s="22"/>
      <c r="H131" s="22"/>
      <c r="I131" s="47"/>
      <c r="J131" s="47"/>
      <c r="K131" s="47"/>
      <c r="L131" s="47"/>
      <c r="M131" s="22"/>
      <c r="N131" s="155"/>
    </row>
    <row r="132" spans="1:14" ht="12.75">
      <c r="A132" s="22"/>
      <c r="B132" s="22"/>
      <c r="C132" s="22"/>
      <c r="D132" s="22"/>
      <c r="E132" s="22"/>
      <c r="F132" s="22"/>
      <c r="G132" s="22"/>
      <c r="H132" s="22"/>
      <c r="I132" s="47"/>
      <c r="J132" s="47"/>
      <c r="K132" s="47"/>
      <c r="L132" s="47"/>
      <c r="M132" s="22"/>
      <c r="N132" s="24"/>
    </row>
    <row r="133" spans="1:14" ht="36" customHeight="1">
      <c r="A133" s="22"/>
      <c r="B133" s="22" t="s">
        <v>33</v>
      </c>
      <c r="C133" s="22"/>
      <c r="D133" s="22"/>
      <c r="E133" s="22"/>
      <c r="F133" s="22"/>
      <c r="G133" s="22"/>
      <c r="H133" s="22"/>
      <c r="I133" s="47"/>
      <c r="J133" s="47"/>
      <c r="K133" s="47"/>
      <c r="L133" s="47"/>
      <c r="M133" s="22"/>
      <c r="N133" s="148" t="s">
        <v>213</v>
      </c>
    </row>
    <row r="134" spans="1:14" ht="41.25" customHeight="1">
      <c r="A134" s="22"/>
      <c r="B134" s="22" t="s">
        <v>30</v>
      </c>
      <c r="C134" s="22"/>
      <c r="D134" s="22"/>
      <c r="E134" s="22"/>
      <c r="F134" s="22"/>
      <c r="G134" s="22" t="s">
        <v>18</v>
      </c>
      <c r="H134" s="22"/>
      <c r="I134" s="47"/>
      <c r="J134" s="47"/>
      <c r="K134" s="47"/>
      <c r="L134" s="47"/>
      <c r="M134" s="22"/>
      <c r="N134" s="150"/>
    </row>
    <row r="135" spans="1:14" ht="12.75">
      <c r="A135" s="22"/>
      <c r="B135" s="22"/>
      <c r="C135" s="22"/>
      <c r="D135" s="22"/>
      <c r="E135" s="22"/>
      <c r="F135" s="22"/>
      <c r="G135" s="22"/>
      <c r="H135" s="22"/>
      <c r="I135" s="47"/>
      <c r="J135" s="47"/>
      <c r="K135" s="47"/>
      <c r="L135" s="47"/>
      <c r="M135" s="22"/>
      <c r="N135" s="62"/>
    </row>
    <row r="136" spans="1:14" ht="12.75">
      <c r="A136" s="22"/>
      <c r="B136" s="22" t="s">
        <v>72</v>
      </c>
      <c r="C136" s="22"/>
      <c r="D136" s="22"/>
      <c r="E136" s="22"/>
      <c r="F136" s="22"/>
      <c r="G136" s="22" t="s">
        <v>18</v>
      </c>
      <c r="H136" s="22"/>
      <c r="I136" s="47"/>
      <c r="J136" s="47"/>
      <c r="K136" s="47"/>
      <c r="L136" s="47"/>
      <c r="M136" s="22"/>
      <c r="N136" s="157"/>
    </row>
    <row r="137" spans="1:14" ht="12.75">
      <c r="A137" s="22"/>
      <c r="B137" s="22" t="s">
        <v>73</v>
      </c>
      <c r="C137" s="22"/>
      <c r="D137" s="22"/>
      <c r="E137" s="22"/>
      <c r="F137" s="22"/>
      <c r="G137" s="22"/>
      <c r="H137" s="22"/>
      <c r="I137" s="47"/>
      <c r="J137" s="47"/>
      <c r="K137" s="47"/>
      <c r="L137" s="47"/>
      <c r="M137" s="22"/>
      <c r="N137" s="158"/>
    </row>
    <row r="138" spans="1:14" ht="12.75">
      <c r="A138" s="22"/>
      <c r="B138" s="22"/>
      <c r="C138" s="22"/>
      <c r="D138" s="22"/>
      <c r="E138" s="22"/>
      <c r="F138" s="22"/>
      <c r="G138" s="22"/>
      <c r="H138" s="22"/>
      <c r="I138" s="47"/>
      <c r="J138" s="47"/>
      <c r="K138" s="47"/>
      <c r="L138" s="47"/>
      <c r="M138" s="22"/>
      <c r="N138" s="24"/>
    </row>
    <row r="139" spans="1:14" ht="12.75">
      <c r="A139" s="22"/>
      <c r="B139" s="22" t="s">
        <v>98</v>
      </c>
      <c r="C139" s="22"/>
      <c r="D139" s="22"/>
      <c r="E139" s="22"/>
      <c r="F139" s="22"/>
      <c r="G139" s="22" t="s">
        <v>18</v>
      </c>
      <c r="H139" s="22"/>
      <c r="I139" s="47"/>
      <c r="J139" s="47"/>
      <c r="K139" s="47"/>
      <c r="L139" s="47"/>
      <c r="M139" s="22"/>
      <c r="N139" s="96" t="s">
        <v>149</v>
      </c>
    </row>
    <row r="140" spans="1:14" ht="12.75">
      <c r="A140" s="22"/>
      <c r="B140" s="22"/>
      <c r="C140" s="22"/>
      <c r="D140" s="22"/>
      <c r="E140" s="22"/>
      <c r="F140" s="22"/>
      <c r="G140" s="22"/>
      <c r="H140" s="22"/>
      <c r="I140" s="47"/>
      <c r="J140" s="47"/>
      <c r="K140" s="47"/>
      <c r="L140" s="47"/>
      <c r="M140" s="22"/>
      <c r="N140" s="24"/>
    </row>
    <row r="141" spans="1:14" ht="12.75">
      <c r="A141" s="22"/>
      <c r="B141" s="22" t="s">
        <v>101</v>
      </c>
      <c r="C141" s="22"/>
      <c r="D141" s="22"/>
      <c r="E141" s="22"/>
      <c r="F141" s="22"/>
      <c r="G141" s="22" t="s">
        <v>18</v>
      </c>
      <c r="H141" s="22"/>
      <c r="I141" s="47"/>
      <c r="J141" s="47"/>
      <c r="K141" s="47"/>
      <c r="L141" s="47"/>
      <c r="M141" s="22"/>
      <c r="N141" s="156" t="s">
        <v>149</v>
      </c>
    </row>
    <row r="142" spans="1:14" ht="12.75">
      <c r="A142" s="22"/>
      <c r="B142" s="22" t="s">
        <v>100</v>
      </c>
      <c r="C142" s="22"/>
      <c r="D142" s="22"/>
      <c r="E142" s="22"/>
      <c r="F142" s="22"/>
      <c r="G142" s="22"/>
      <c r="H142" s="22"/>
      <c r="I142" s="47"/>
      <c r="J142" s="47"/>
      <c r="K142" s="47"/>
      <c r="L142" s="47"/>
      <c r="M142" s="22"/>
      <c r="N142" s="144"/>
    </row>
    <row r="143" spans="1:14" ht="12.75">
      <c r="A143" s="22"/>
      <c r="B143" s="22"/>
      <c r="C143" s="22"/>
      <c r="D143" s="22"/>
      <c r="E143" s="22"/>
      <c r="F143" s="22"/>
      <c r="G143" s="22"/>
      <c r="H143" s="22"/>
      <c r="I143" s="47"/>
      <c r="J143" s="47"/>
      <c r="K143" s="47"/>
      <c r="L143" s="47"/>
      <c r="M143" s="22"/>
      <c r="N143" s="24"/>
    </row>
    <row r="144" spans="1:14" ht="12.75">
      <c r="A144" s="22"/>
      <c r="B144" s="22" t="s">
        <v>58</v>
      </c>
      <c r="C144" s="22"/>
      <c r="D144" s="22"/>
      <c r="E144" s="22"/>
      <c r="F144" s="22"/>
      <c r="G144" s="22" t="s">
        <v>18</v>
      </c>
      <c r="H144" s="22"/>
      <c r="I144" s="47"/>
      <c r="J144" s="47"/>
      <c r="K144" s="47"/>
      <c r="L144" s="47"/>
      <c r="M144" s="22"/>
      <c r="N144" s="31" t="s">
        <v>99</v>
      </c>
    </row>
    <row r="145" spans="1:14" ht="12.75">
      <c r="A145" s="22"/>
      <c r="B145" s="22"/>
      <c r="C145" s="22"/>
      <c r="D145" s="22"/>
      <c r="E145" s="22"/>
      <c r="F145" s="22"/>
      <c r="G145" s="22"/>
      <c r="H145" s="22"/>
      <c r="I145" s="47"/>
      <c r="J145" s="47"/>
      <c r="K145" s="47"/>
      <c r="L145" s="47"/>
      <c r="M145" s="22"/>
      <c r="N145" s="28" t="s">
        <v>112</v>
      </c>
    </row>
    <row r="146" spans="1:14" ht="12.75">
      <c r="A146" s="22"/>
      <c r="B146" s="22"/>
      <c r="C146" s="22"/>
      <c r="D146" s="22"/>
      <c r="E146" s="22"/>
      <c r="F146" s="22"/>
      <c r="G146" s="22"/>
      <c r="H146" s="22"/>
      <c r="I146" s="47"/>
      <c r="J146" s="47"/>
      <c r="K146" s="47"/>
      <c r="L146" s="47"/>
      <c r="M146" s="22"/>
      <c r="N146" s="34"/>
    </row>
    <row r="147" spans="1:250" s="2" customFormat="1" ht="13.5" thickBot="1">
      <c r="A147" s="22"/>
      <c r="B147" s="22" t="s">
        <v>104</v>
      </c>
      <c r="C147" s="22"/>
      <c r="D147" s="22"/>
      <c r="E147" s="22"/>
      <c r="F147" s="22"/>
      <c r="G147" s="22" t="s">
        <v>18</v>
      </c>
      <c r="H147" s="22"/>
      <c r="I147" s="47"/>
      <c r="J147" s="47"/>
      <c r="K147" s="47"/>
      <c r="L147" s="47"/>
      <c r="M147" s="22"/>
      <c r="N147" s="31" t="s">
        <v>105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14" ht="12.75">
      <c r="A148" s="22"/>
      <c r="B148" s="22"/>
      <c r="C148" s="22"/>
      <c r="D148" s="22"/>
      <c r="E148" s="22"/>
      <c r="F148" s="22"/>
      <c r="G148" s="22"/>
      <c r="H148" s="22"/>
      <c r="I148" s="47"/>
      <c r="J148" s="47"/>
      <c r="K148" s="47"/>
      <c r="L148" s="47"/>
      <c r="M148" s="22"/>
      <c r="N148" s="27" t="s">
        <v>106</v>
      </c>
    </row>
    <row r="149" spans="1:14" ht="12.75">
      <c r="A149" s="22"/>
      <c r="B149" s="22"/>
      <c r="C149" s="22"/>
      <c r="D149" s="22"/>
      <c r="E149" s="22"/>
      <c r="F149" s="22"/>
      <c r="G149" s="22"/>
      <c r="H149" s="22"/>
      <c r="I149" s="47"/>
      <c r="J149" s="47"/>
      <c r="K149" s="47"/>
      <c r="L149" s="47"/>
      <c r="M149" s="22"/>
      <c r="N149" s="27" t="s">
        <v>107</v>
      </c>
    </row>
    <row r="150" spans="1:14" ht="12.75">
      <c r="A150" s="56"/>
      <c r="B150" s="56"/>
      <c r="C150" s="56"/>
      <c r="D150" s="56"/>
      <c r="E150" s="56"/>
      <c r="F150" s="56"/>
      <c r="G150" s="56"/>
      <c r="H150" s="56"/>
      <c r="I150" s="47"/>
      <c r="J150" s="47"/>
      <c r="K150" s="47"/>
      <c r="L150" s="47"/>
      <c r="M150" s="22"/>
      <c r="N150" s="28" t="s">
        <v>113</v>
      </c>
    </row>
    <row r="151" spans="1:14" ht="12.75">
      <c r="A151" s="56"/>
      <c r="B151" s="57" t="s">
        <v>147</v>
      </c>
      <c r="C151" s="56"/>
      <c r="D151" s="56"/>
      <c r="E151" s="56"/>
      <c r="F151" s="56"/>
      <c r="G151" s="56" t="s">
        <v>18</v>
      </c>
      <c r="H151" s="56"/>
      <c r="I151" s="47"/>
      <c r="J151" s="47"/>
      <c r="K151" s="47"/>
      <c r="L151" s="47"/>
      <c r="M151" s="22"/>
      <c r="N151" s="34"/>
    </row>
    <row r="152" spans="1:14" ht="12.75">
      <c r="A152" s="56"/>
      <c r="B152" s="56"/>
      <c r="C152" s="56"/>
      <c r="D152" s="56"/>
      <c r="E152" s="56"/>
      <c r="F152" s="56"/>
      <c r="G152" s="56"/>
      <c r="H152" s="56"/>
      <c r="I152" s="47"/>
      <c r="J152" s="47"/>
      <c r="K152" s="47"/>
      <c r="L152" s="47"/>
      <c r="M152" s="22"/>
      <c r="N152" s="34"/>
    </row>
    <row r="153" spans="1:14" ht="12.75">
      <c r="A153" s="22"/>
      <c r="B153" s="22" t="s">
        <v>115</v>
      </c>
      <c r="C153" s="22"/>
      <c r="D153" s="22"/>
      <c r="E153" s="22"/>
      <c r="F153" s="22"/>
      <c r="G153" s="22"/>
      <c r="H153" s="22"/>
      <c r="I153" s="47"/>
      <c r="J153" s="47"/>
      <c r="K153" s="47"/>
      <c r="L153" s="47"/>
      <c r="M153" s="22"/>
      <c r="N153" s="31" t="s">
        <v>195</v>
      </c>
    </row>
    <row r="154" spans="1:14" ht="12.75">
      <c r="A154" s="22"/>
      <c r="B154" s="22" t="s">
        <v>116</v>
      </c>
      <c r="C154" s="22"/>
      <c r="D154" s="22"/>
      <c r="E154" s="22"/>
      <c r="F154" s="22"/>
      <c r="G154" s="22"/>
      <c r="H154" s="22"/>
      <c r="I154" s="47"/>
      <c r="J154" s="47"/>
      <c r="K154" s="47"/>
      <c r="L154" s="47"/>
      <c r="M154" s="22"/>
      <c r="N154" s="27" t="s">
        <v>149</v>
      </c>
    </row>
    <row r="155" spans="1:14" ht="12.75">
      <c r="A155" s="22"/>
      <c r="B155" s="22"/>
      <c r="C155" s="22"/>
      <c r="D155" s="22"/>
      <c r="E155" s="22"/>
      <c r="F155" s="22"/>
      <c r="G155" s="22"/>
      <c r="H155" s="22"/>
      <c r="I155" s="47"/>
      <c r="J155" s="47"/>
      <c r="K155" s="47"/>
      <c r="L155" s="47"/>
      <c r="M155" s="22"/>
      <c r="N155" s="27"/>
    </row>
    <row r="156" spans="1:14" ht="12.75">
      <c r="A156" s="22"/>
      <c r="B156" s="22"/>
      <c r="C156" s="22"/>
      <c r="D156" s="22"/>
      <c r="E156" s="22"/>
      <c r="F156" s="22"/>
      <c r="G156" s="22"/>
      <c r="H156" s="22"/>
      <c r="I156" s="47"/>
      <c r="J156" s="47"/>
      <c r="K156" s="47"/>
      <c r="L156" s="47"/>
      <c r="M156" s="22"/>
      <c r="N156" s="28"/>
    </row>
    <row r="157" spans="1:14" ht="12.75">
      <c r="A157" s="22"/>
      <c r="B157" s="22"/>
      <c r="C157" s="22"/>
      <c r="D157" s="22"/>
      <c r="E157" s="22"/>
      <c r="F157" s="22"/>
      <c r="G157" s="22"/>
      <c r="H157" s="22"/>
      <c r="I157" s="47"/>
      <c r="J157" s="47"/>
      <c r="K157" s="47"/>
      <c r="L157" s="47"/>
      <c r="M157" s="22"/>
      <c r="N157" s="7"/>
    </row>
    <row r="158" spans="1:250" ht="13.5" thickBo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</row>
  </sheetData>
  <sheetProtection/>
  <mergeCells count="13">
    <mergeCell ref="N113:N117"/>
    <mergeCell ref="N125:N128"/>
    <mergeCell ref="N130:N131"/>
    <mergeCell ref="N141:N142"/>
    <mergeCell ref="N133:N134"/>
    <mergeCell ref="N136:N137"/>
    <mergeCell ref="A2:F2"/>
    <mergeCell ref="C100:F100"/>
    <mergeCell ref="N107:N110"/>
    <mergeCell ref="N99:N105"/>
    <mergeCell ref="N65:N68"/>
    <mergeCell ref="N6:N16"/>
    <mergeCell ref="N54:N61"/>
  </mergeCells>
  <printOptions/>
  <pageMargins left="0.5" right="0.39" top="0.6" bottom="0.75" header="0.5" footer="0.5"/>
  <pageSetup fitToHeight="2" fitToWidth="1" horizontalDpi="600" verticalDpi="600" orientation="portrait" paperSize="17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2" width="2.7109375" style="0" customWidth="1"/>
    <col min="3" max="3" width="4.140625" style="0" customWidth="1"/>
    <col min="4" max="4" width="10.421875" style="0" customWidth="1"/>
    <col min="5" max="5" width="11.8515625" style="0" customWidth="1"/>
    <col min="7" max="16" width="10.7109375" style="0" customWidth="1"/>
    <col min="17" max="17" width="34.8515625" style="0" customWidth="1"/>
  </cols>
  <sheetData>
    <row r="1" spans="1:16" ht="15.75">
      <c r="A1" s="63" t="s">
        <v>228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>
      <c r="A2" s="63" t="s">
        <v>130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15">
      <c r="B3" s="115" t="s">
        <v>229</v>
      </c>
      <c r="C3" s="115"/>
      <c r="D3" s="115"/>
      <c r="E3" s="11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ht="1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2:16" ht="15">
      <c r="B5" s="64" t="s">
        <v>175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30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 t="s">
        <v>54</v>
      </c>
      <c r="N6" s="66" t="s">
        <v>172</v>
      </c>
      <c r="O6" s="65" t="s">
        <v>173</v>
      </c>
      <c r="P6" s="66" t="s">
        <v>119</v>
      </c>
    </row>
    <row r="7" spans="2:17" ht="15">
      <c r="B7" s="64" t="s">
        <v>174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7">
        <v>2</v>
      </c>
      <c r="N7" s="68"/>
      <c r="O7" s="68"/>
      <c r="P7" s="68"/>
      <c r="Q7" s="8"/>
    </row>
    <row r="8" spans="2:17" ht="15">
      <c r="B8" s="64" t="s">
        <v>75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7"/>
      <c r="N8" s="68"/>
      <c r="O8" s="68"/>
      <c r="P8" s="68"/>
      <c r="Q8" s="8"/>
    </row>
    <row r="9" spans="2:17" ht="15">
      <c r="B9" s="64"/>
      <c r="C9" s="64" t="s">
        <v>197</v>
      </c>
      <c r="D9" s="69"/>
      <c r="E9" s="69"/>
      <c r="F9" s="69"/>
      <c r="G9" s="69"/>
      <c r="H9" s="69"/>
      <c r="I9" s="69"/>
      <c r="J9" s="70"/>
      <c r="K9" s="69"/>
      <c r="L9" s="69"/>
      <c r="M9" s="71">
        <v>2</v>
      </c>
      <c r="N9" s="72">
        <v>1.3</v>
      </c>
      <c r="O9" s="68">
        <f>M9*N9</f>
        <v>2.6</v>
      </c>
      <c r="P9" s="68">
        <f>O9-M9</f>
        <v>0.6000000000000001</v>
      </c>
      <c r="Q9" s="8"/>
    </row>
    <row r="10" spans="2:17" ht="15">
      <c r="B10" s="64"/>
      <c r="C10" s="64" t="s">
        <v>198</v>
      </c>
      <c r="D10" s="64"/>
      <c r="E10" s="64"/>
      <c r="F10" s="64"/>
      <c r="G10" s="64"/>
      <c r="H10" s="64"/>
      <c r="I10" s="64"/>
      <c r="J10" s="73"/>
      <c r="K10" s="64"/>
      <c r="L10" s="64"/>
      <c r="M10" s="71">
        <v>2</v>
      </c>
      <c r="N10" s="72">
        <v>1.2</v>
      </c>
      <c r="O10" s="68">
        <f>M10*N10</f>
        <v>2.4</v>
      </c>
      <c r="P10" s="68">
        <f>O10-M10</f>
        <v>0.3999999999999999</v>
      </c>
      <c r="Q10" s="8"/>
    </row>
    <row r="11" spans="2:17" ht="15">
      <c r="B11" s="64"/>
      <c r="C11" s="64" t="s">
        <v>171</v>
      </c>
      <c r="D11" s="64"/>
      <c r="E11" s="64"/>
      <c r="F11" s="64"/>
      <c r="G11" s="64"/>
      <c r="H11" s="64"/>
      <c r="I11" s="64"/>
      <c r="J11" s="73"/>
      <c r="K11" s="64"/>
      <c r="L11" s="64"/>
      <c r="M11" s="74">
        <v>2</v>
      </c>
      <c r="N11" s="72">
        <v>1.5</v>
      </c>
      <c r="O11" s="68">
        <f>M11*N11</f>
        <v>3</v>
      </c>
      <c r="P11" s="68">
        <f>O11-M11</f>
        <v>1</v>
      </c>
      <c r="Q11" s="8"/>
    </row>
    <row r="12" spans="2:17" ht="15">
      <c r="B12" s="64"/>
      <c r="C12" s="64" t="s">
        <v>188</v>
      </c>
      <c r="D12" s="64"/>
      <c r="E12" s="64"/>
      <c r="F12" s="64"/>
      <c r="G12" s="64"/>
      <c r="H12" s="64"/>
      <c r="I12" s="64"/>
      <c r="J12" s="73"/>
      <c r="K12" s="64"/>
      <c r="L12" s="64"/>
      <c r="M12" s="74">
        <v>2</v>
      </c>
      <c r="N12" s="72">
        <v>1.2</v>
      </c>
      <c r="O12" s="68">
        <f>M12*N12</f>
        <v>2.4</v>
      </c>
      <c r="P12" s="68">
        <f>O12-M12</f>
        <v>0.3999999999999999</v>
      </c>
      <c r="Q12" s="8"/>
    </row>
    <row r="13" spans="2:17" ht="17.25">
      <c r="B13" s="75"/>
      <c r="C13" s="76"/>
      <c r="D13" s="64"/>
      <c r="E13" s="64"/>
      <c r="F13" s="64"/>
      <c r="G13" s="64"/>
      <c r="H13" s="64"/>
      <c r="I13" s="64"/>
      <c r="J13" s="64"/>
      <c r="K13" s="64"/>
      <c r="L13" s="64"/>
      <c r="M13" s="77"/>
      <c r="N13" s="68"/>
      <c r="O13" s="68"/>
      <c r="P13" s="68"/>
      <c r="Q13" s="8"/>
    </row>
    <row r="14" spans="2:17" ht="17.25">
      <c r="B14" s="75"/>
      <c r="C14" s="76"/>
      <c r="D14" s="64" t="s">
        <v>120</v>
      </c>
      <c r="E14" s="64"/>
      <c r="F14" s="64"/>
      <c r="G14" s="64"/>
      <c r="H14" s="64"/>
      <c r="I14" s="64"/>
      <c r="J14" s="64"/>
      <c r="K14" s="64"/>
      <c r="L14" s="64"/>
      <c r="M14" s="77"/>
      <c r="N14" s="68"/>
      <c r="O14" s="68"/>
      <c r="P14" s="68">
        <f>SUM(P9:P13)</f>
        <v>2.4</v>
      </c>
      <c r="Q14" s="8"/>
    </row>
    <row r="15" spans="2:17" ht="15.75" thickBot="1">
      <c r="B15" s="64"/>
      <c r="C15" s="64"/>
      <c r="D15" s="64" t="s">
        <v>199</v>
      </c>
      <c r="E15" s="64"/>
      <c r="F15" s="64"/>
      <c r="G15" s="64"/>
      <c r="H15" s="64"/>
      <c r="I15" s="64"/>
      <c r="J15" s="64"/>
      <c r="K15" s="64"/>
      <c r="L15" s="64"/>
      <c r="M15" s="72"/>
      <c r="N15" s="68"/>
      <c r="O15" s="68"/>
      <c r="P15" s="78">
        <v>2</v>
      </c>
      <c r="Q15" s="8"/>
    </row>
    <row r="16" spans="2:16" ht="15.75">
      <c r="B16" s="64"/>
      <c r="C16" s="64"/>
      <c r="D16" s="63" t="s">
        <v>121</v>
      </c>
      <c r="E16" s="63"/>
      <c r="F16" s="63"/>
      <c r="G16" s="63"/>
      <c r="H16" s="63"/>
      <c r="I16" s="63"/>
      <c r="J16" s="63"/>
      <c r="K16" s="63"/>
      <c r="L16" s="63"/>
      <c r="M16" s="79"/>
      <c r="N16" s="79"/>
      <c r="O16" s="79"/>
      <c r="P16" s="80">
        <f>SUM(P14:P15)</f>
        <v>4.4</v>
      </c>
    </row>
    <row r="17" spans="2:17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1"/>
    </row>
    <row r="18" spans="2:17" ht="1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1"/>
    </row>
    <row r="19" spans="2:16" ht="15">
      <c r="B19" s="64"/>
      <c r="C19" s="64" t="s">
        <v>8</v>
      </c>
      <c r="D19" s="64"/>
      <c r="E19" s="64"/>
      <c r="F19" s="64"/>
      <c r="G19" s="159" t="s">
        <v>164</v>
      </c>
      <c r="H19" s="160"/>
      <c r="I19" s="161"/>
      <c r="J19" s="198" t="s">
        <v>165</v>
      </c>
      <c r="K19" s="199"/>
      <c r="L19" s="200"/>
      <c r="M19" s="180" t="s">
        <v>166</v>
      </c>
      <c r="N19" s="181"/>
      <c r="O19" s="181"/>
      <c r="P19" s="182"/>
    </row>
    <row r="20" spans="2:16" ht="30.75" customHeight="1">
      <c r="B20" s="64"/>
      <c r="C20" s="64"/>
      <c r="D20" s="64" t="s">
        <v>181</v>
      </c>
      <c r="E20" s="64"/>
      <c r="F20" s="64"/>
      <c r="G20" s="192" t="s">
        <v>200</v>
      </c>
      <c r="H20" s="201"/>
      <c r="I20" s="202"/>
      <c r="J20" s="192" t="s">
        <v>201</v>
      </c>
      <c r="K20" s="193"/>
      <c r="L20" s="194"/>
      <c r="M20" s="192" t="s">
        <v>215</v>
      </c>
      <c r="N20" s="193"/>
      <c r="O20" s="193"/>
      <c r="P20" s="194"/>
    </row>
    <row r="21" spans="2:16" ht="15">
      <c r="B21" s="64"/>
      <c r="C21" s="64"/>
      <c r="D21" s="64" t="s">
        <v>156</v>
      </c>
      <c r="E21" s="64"/>
      <c r="F21" s="64"/>
      <c r="G21" s="183" t="s">
        <v>202</v>
      </c>
      <c r="H21" s="206"/>
      <c r="I21" s="185"/>
      <c r="J21" s="183" t="s">
        <v>170</v>
      </c>
      <c r="K21" s="184"/>
      <c r="L21" s="185"/>
      <c r="M21" s="183" t="s">
        <v>163</v>
      </c>
      <c r="N21" s="184"/>
      <c r="O21" s="184"/>
      <c r="P21" s="185"/>
    </row>
    <row r="22" spans="2:16" ht="15">
      <c r="B22" s="64"/>
      <c r="C22" s="64"/>
      <c r="D22" s="64" t="s">
        <v>157</v>
      </c>
      <c r="E22" s="64"/>
      <c r="F22" s="64"/>
      <c r="G22" s="81"/>
      <c r="H22" s="82" t="s">
        <v>160</v>
      </c>
      <c r="I22" s="83"/>
      <c r="J22" s="81"/>
      <c r="K22" s="82" t="s">
        <v>161</v>
      </c>
      <c r="L22" s="83"/>
      <c r="M22" s="81"/>
      <c r="N22" s="82" t="s">
        <v>162</v>
      </c>
      <c r="O22" s="82"/>
      <c r="P22" s="83"/>
    </row>
    <row r="23" spans="2:16" ht="15">
      <c r="B23" s="64"/>
      <c r="C23" s="64"/>
      <c r="D23" s="64" t="s">
        <v>158</v>
      </c>
      <c r="E23" s="64"/>
      <c r="F23" s="64"/>
      <c r="G23" s="81"/>
      <c r="H23" s="82" t="s">
        <v>159</v>
      </c>
      <c r="I23" s="83"/>
      <c r="J23" s="81"/>
      <c r="K23" s="82" t="s">
        <v>219</v>
      </c>
      <c r="L23" s="83"/>
      <c r="M23" s="229" t="s">
        <v>218</v>
      </c>
      <c r="N23" s="230"/>
      <c r="O23" s="230"/>
      <c r="P23" s="231"/>
    </row>
    <row r="24" spans="2:16" ht="30" customHeight="1">
      <c r="B24" s="64"/>
      <c r="C24" s="64"/>
      <c r="D24" s="64" t="s">
        <v>154</v>
      </c>
      <c r="E24" s="84"/>
      <c r="F24" s="84"/>
      <c r="G24" s="195" t="s">
        <v>155</v>
      </c>
      <c r="H24" s="196"/>
      <c r="I24" s="197"/>
      <c r="J24" s="195" t="s">
        <v>216</v>
      </c>
      <c r="K24" s="196"/>
      <c r="L24" s="197"/>
      <c r="M24" s="195" t="s">
        <v>217</v>
      </c>
      <c r="N24" s="196"/>
      <c r="O24" s="196"/>
      <c r="P24" s="197"/>
    </row>
    <row r="25" spans="2:16" ht="1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1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2:16" ht="15">
      <c r="B27" s="64"/>
      <c r="C27" s="64" t="s">
        <v>74</v>
      </c>
      <c r="D27" s="64"/>
      <c r="E27" s="64"/>
      <c r="F27" s="64"/>
      <c r="G27" s="203" t="s">
        <v>9</v>
      </c>
      <c r="H27" s="204"/>
      <c r="I27" s="205"/>
      <c r="J27" s="186" t="s">
        <v>10</v>
      </c>
      <c r="K27" s="187"/>
      <c r="L27" s="188"/>
      <c r="M27" s="189" t="s">
        <v>11</v>
      </c>
      <c r="N27" s="190"/>
      <c r="O27" s="190"/>
      <c r="P27" s="191"/>
    </row>
    <row r="28" spans="2:16" ht="15">
      <c r="B28" s="64"/>
      <c r="C28" s="64"/>
      <c r="D28" s="64" t="s">
        <v>181</v>
      </c>
      <c r="E28" s="64"/>
      <c r="F28" s="64"/>
      <c r="G28" s="177">
        <v>1</v>
      </c>
      <c r="H28" s="178"/>
      <c r="I28" s="179"/>
      <c r="J28" s="177">
        <v>1.2</v>
      </c>
      <c r="K28" s="178"/>
      <c r="L28" s="179"/>
      <c r="M28" s="177">
        <v>1.3</v>
      </c>
      <c r="N28" s="178"/>
      <c r="O28" s="178"/>
      <c r="P28" s="179"/>
    </row>
    <row r="29" spans="2:16" ht="15">
      <c r="B29" s="64"/>
      <c r="C29" s="64"/>
      <c r="D29" s="64" t="s">
        <v>156</v>
      </c>
      <c r="E29" s="64"/>
      <c r="F29" s="64"/>
      <c r="G29" s="225">
        <v>1</v>
      </c>
      <c r="H29" s="226">
        <v>1</v>
      </c>
      <c r="I29" s="227"/>
      <c r="J29" s="225">
        <v>1.2</v>
      </c>
      <c r="K29" s="226">
        <v>1</v>
      </c>
      <c r="L29" s="227"/>
      <c r="M29" s="225">
        <v>1.5</v>
      </c>
      <c r="N29" s="226">
        <v>1.2</v>
      </c>
      <c r="O29" s="226"/>
      <c r="P29" s="227"/>
    </row>
    <row r="30" spans="2:16" ht="15">
      <c r="B30" s="64"/>
      <c r="C30" s="64"/>
      <c r="D30" s="64" t="s">
        <v>157</v>
      </c>
      <c r="E30" s="64"/>
      <c r="F30" s="64"/>
      <c r="G30" s="225">
        <v>0.8</v>
      </c>
      <c r="H30" s="226">
        <v>0.8</v>
      </c>
      <c r="I30" s="227"/>
      <c r="J30" s="225">
        <v>1</v>
      </c>
      <c r="K30" s="226">
        <v>1</v>
      </c>
      <c r="L30" s="227"/>
      <c r="M30" s="225">
        <v>1.1</v>
      </c>
      <c r="N30" s="226">
        <v>1.1</v>
      </c>
      <c r="O30" s="226"/>
      <c r="P30" s="227"/>
    </row>
    <row r="31" spans="2:16" ht="15">
      <c r="B31" s="64"/>
      <c r="C31" s="64"/>
      <c r="D31" s="64" t="s">
        <v>158</v>
      </c>
      <c r="E31" s="64"/>
      <c r="F31" s="64"/>
      <c r="G31" s="225">
        <v>1</v>
      </c>
      <c r="H31" s="226">
        <v>1</v>
      </c>
      <c r="I31" s="227"/>
      <c r="J31" s="225">
        <v>1.1</v>
      </c>
      <c r="K31" s="226">
        <v>1.05</v>
      </c>
      <c r="L31" s="227"/>
      <c r="M31" s="234" t="s">
        <v>220</v>
      </c>
      <c r="N31" s="235">
        <v>1.1</v>
      </c>
      <c r="O31" s="235"/>
      <c r="P31" s="236"/>
    </row>
    <row r="32" spans="2:16" ht="15">
      <c r="B32" s="64"/>
      <c r="C32" s="64"/>
      <c r="D32" s="64" t="s">
        <v>154</v>
      </c>
      <c r="E32" s="64"/>
      <c r="F32" s="64"/>
      <c r="G32" s="162">
        <v>1</v>
      </c>
      <c r="H32" s="163">
        <v>1</v>
      </c>
      <c r="I32" s="164"/>
      <c r="J32" s="162">
        <v>1.1</v>
      </c>
      <c r="K32" s="163">
        <v>1.1</v>
      </c>
      <c r="L32" s="164"/>
      <c r="M32" s="162">
        <v>1.2</v>
      </c>
      <c r="N32" s="163">
        <v>1.2</v>
      </c>
      <c r="O32" s="163"/>
      <c r="P32" s="164"/>
    </row>
    <row r="33" spans="2:16" ht="15">
      <c r="B33" s="64"/>
      <c r="C33" s="64"/>
      <c r="D33" s="64"/>
      <c r="E33" s="64"/>
      <c r="F33" s="64"/>
      <c r="G33" s="85"/>
      <c r="H33" s="86"/>
      <c r="I33" s="85"/>
      <c r="J33" s="85"/>
      <c r="K33" s="86"/>
      <c r="L33" s="85"/>
      <c r="M33" s="85"/>
      <c r="N33" s="86"/>
      <c r="O33" s="86"/>
      <c r="P33" s="85"/>
    </row>
    <row r="34" spans="2:16" ht="15.75">
      <c r="B34" s="64"/>
      <c r="C34" s="64"/>
      <c r="D34" s="87" t="s">
        <v>132</v>
      </c>
      <c r="E34" s="64"/>
      <c r="F34" s="87" t="s">
        <v>131</v>
      </c>
      <c r="G34" s="85"/>
      <c r="H34" s="86"/>
      <c r="I34" s="85"/>
      <c r="J34" s="85"/>
      <c r="K34" s="86"/>
      <c r="L34" s="85"/>
      <c r="M34" s="85"/>
      <c r="N34" s="86"/>
      <c r="O34" s="86"/>
      <c r="P34" s="85"/>
    </row>
    <row r="35" spans="2:16" ht="12" customHeight="1">
      <c r="B35" s="64"/>
      <c r="C35" s="64"/>
      <c r="D35" s="88"/>
      <c r="E35" s="89"/>
      <c r="F35" s="174"/>
      <c r="G35" s="175"/>
      <c r="H35" s="175"/>
      <c r="I35" s="175"/>
      <c r="J35" s="175"/>
      <c r="K35" s="175"/>
      <c r="L35" s="175"/>
      <c r="M35" s="175"/>
      <c r="N35" s="175"/>
      <c r="O35" s="175"/>
      <c r="P35" s="176"/>
    </row>
    <row r="36" spans="2:16" ht="31.5" customHeight="1">
      <c r="B36" s="64"/>
      <c r="C36" s="64"/>
      <c r="D36" s="228" t="s">
        <v>156</v>
      </c>
      <c r="E36" s="140"/>
      <c r="F36" s="169" t="s">
        <v>180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1"/>
    </row>
    <row r="37" spans="2:16" ht="25.5" customHeight="1">
      <c r="B37" s="64"/>
      <c r="C37" s="64"/>
      <c r="D37" s="172" t="s">
        <v>157</v>
      </c>
      <c r="E37" s="173"/>
      <c r="F37" s="169" t="s">
        <v>169</v>
      </c>
      <c r="G37" s="170"/>
      <c r="H37" s="170"/>
      <c r="I37" s="170"/>
      <c r="J37" s="170"/>
      <c r="K37" s="170"/>
      <c r="L37" s="170"/>
      <c r="M37" s="170"/>
      <c r="N37" s="170"/>
      <c r="O37" s="170"/>
      <c r="P37" s="171"/>
    </row>
    <row r="38" spans="2:16" ht="12.75" customHeight="1">
      <c r="B38" s="64"/>
      <c r="C38" s="64"/>
      <c r="D38" s="90" t="s">
        <v>158</v>
      </c>
      <c r="E38" s="91"/>
      <c r="F38" s="169" t="s">
        <v>168</v>
      </c>
      <c r="G38" s="170"/>
      <c r="H38" s="170"/>
      <c r="I38" s="170"/>
      <c r="J38" s="170"/>
      <c r="K38" s="170"/>
      <c r="L38" s="170"/>
      <c r="M38" s="170"/>
      <c r="N38" s="170"/>
      <c r="O38" s="170"/>
      <c r="P38" s="171"/>
    </row>
    <row r="39" spans="2:16" ht="30.75" customHeight="1">
      <c r="B39" s="64"/>
      <c r="C39" s="64"/>
      <c r="D39" s="228" t="s">
        <v>154</v>
      </c>
      <c r="E39" s="140"/>
      <c r="F39" s="169" t="s">
        <v>167</v>
      </c>
      <c r="G39" s="170"/>
      <c r="H39" s="170"/>
      <c r="I39" s="170"/>
      <c r="J39" s="170"/>
      <c r="K39" s="170"/>
      <c r="L39" s="170"/>
      <c r="M39" s="170"/>
      <c r="N39" s="170"/>
      <c r="O39" s="170"/>
      <c r="P39" s="171"/>
    </row>
    <row r="41" spans="1:16" ht="15.75">
      <c r="A41" s="21"/>
      <c r="B41" s="232" t="s">
        <v>203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</row>
    <row r="42" spans="1:17" s="22" customFormat="1" ht="21" customHeight="1">
      <c r="A42"/>
      <c r="B42" s="165" t="s">
        <v>178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94"/>
    </row>
    <row r="43" spans="2:17" ht="27" customHeight="1">
      <c r="B43" s="165" t="s">
        <v>204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93"/>
    </row>
    <row r="44" spans="2:17" ht="54" customHeight="1">
      <c r="B44" s="165" t="s">
        <v>205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7"/>
      <c r="Q44" s="95"/>
    </row>
    <row r="45" spans="2:17" ht="49.5" customHeight="1">
      <c r="B45" s="165" t="s">
        <v>184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  <c r="Q45" s="93"/>
    </row>
    <row r="46" spans="2:17" ht="39" customHeight="1">
      <c r="B46" s="165" t="s">
        <v>176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7"/>
      <c r="Q46" s="93"/>
    </row>
    <row r="47" spans="2:17" ht="33.75" customHeight="1">
      <c r="B47" s="168" t="s">
        <v>214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7"/>
      <c r="Q47" s="93"/>
    </row>
    <row r="48" spans="2:17" ht="31.5" customHeight="1">
      <c r="B48" s="165" t="s">
        <v>206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  <c r="Q48" s="93"/>
    </row>
    <row r="49" spans="2:17" ht="27" customHeight="1">
      <c r="B49" s="165" t="s">
        <v>179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7"/>
      <c r="Q49" s="93"/>
    </row>
    <row r="50" spans="2:17" ht="33" customHeight="1">
      <c r="B50" s="207" t="s">
        <v>117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9"/>
      <c r="Q50" s="93"/>
    </row>
    <row r="51" spans="2:17" ht="13.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</row>
    <row r="52" spans="2:17" ht="15">
      <c r="B52" s="207" t="s">
        <v>177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9"/>
      <c r="Q52" s="93"/>
    </row>
    <row r="53" spans="2:17" ht="15"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9"/>
      <c r="Q53" s="93"/>
    </row>
    <row r="54" spans="2:17" ht="29.25" customHeight="1">
      <c r="B54" s="213" t="s">
        <v>133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5"/>
      <c r="Q54" s="93"/>
    </row>
    <row r="55" spans="2:17" ht="12.75">
      <c r="B55" s="21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2"/>
      <c r="Q55" s="93"/>
    </row>
    <row r="56" spans="2:17" ht="12.75">
      <c r="B56" s="216" t="s">
        <v>207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8"/>
      <c r="Q56" s="93"/>
    </row>
    <row r="57" spans="2:17" ht="12.75"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1"/>
      <c r="Q57" s="93"/>
    </row>
    <row r="58" spans="2:17" ht="12.75">
      <c r="B58" s="219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1"/>
      <c r="Q58" s="93"/>
    </row>
    <row r="59" spans="2:17" ht="12.75">
      <c r="B59" s="222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4"/>
      <c r="Q59" s="93"/>
    </row>
  </sheetData>
  <sheetProtection/>
  <mergeCells count="54">
    <mergeCell ref="D39:E39"/>
    <mergeCell ref="D36:E36"/>
    <mergeCell ref="M23:P23"/>
    <mergeCell ref="B41:P41"/>
    <mergeCell ref="B42:P42"/>
    <mergeCell ref="B52:P52"/>
    <mergeCell ref="G29:I29"/>
    <mergeCell ref="M31:P31"/>
    <mergeCell ref="B50:P50"/>
    <mergeCell ref="M29:P29"/>
    <mergeCell ref="M30:P30"/>
    <mergeCell ref="F37:P37"/>
    <mergeCell ref="B43:P43"/>
    <mergeCell ref="G28:I28"/>
    <mergeCell ref="J30:L30"/>
    <mergeCell ref="J31:L31"/>
    <mergeCell ref="J32:L32"/>
    <mergeCell ref="J29:L29"/>
    <mergeCell ref="G30:I30"/>
    <mergeCell ref="G31:I31"/>
    <mergeCell ref="B53:P53"/>
    <mergeCell ref="B55:P55"/>
    <mergeCell ref="B54:P54"/>
    <mergeCell ref="B56:P59"/>
    <mergeCell ref="B44:P44"/>
    <mergeCell ref="B49:P49"/>
    <mergeCell ref="B46:P46"/>
    <mergeCell ref="B48:P48"/>
    <mergeCell ref="M21:P21"/>
    <mergeCell ref="G20:I20"/>
    <mergeCell ref="G27:I27"/>
    <mergeCell ref="G21:I21"/>
    <mergeCell ref="G24:I24"/>
    <mergeCell ref="M20:P20"/>
    <mergeCell ref="M28:P28"/>
    <mergeCell ref="J28:L28"/>
    <mergeCell ref="M19:P19"/>
    <mergeCell ref="J21:L21"/>
    <mergeCell ref="J27:L27"/>
    <mergeCell ref="M27:P27"/>
    <mergeCell ref="J20:L20"/>
    <mergeCell ref="M24:P24"/>
    <mergeCell ref="J24:L24"/>
    <mergeCell ref="J19:L19"/>
    <mergeCell ref="G19:I19"/>
    <mergeCell ref="M32:P32"/>
    <mergeCell ref="B45:P45"/>
    <mergeCell ref="B47:P47"/>
    <mergeCell ref="F36:P36"/>
    <mergeCell ref="D37:E37"/>
    <mergeCell ref="F35:P35"/>
    <mergeCell ref="F38:P38"/>
    <mergeCell ref="F39:P39"/>
    <mergeCell ref="G32:I32"/>
  </mergeCells>
  <printOptions/>
  <pageMargins left="0.33" right="0.37" top="1" bottom="1" header="0.5" footer="0.5"/>
  <pageSetup fitToHeight="1" fitToWidth="1" horizontalDpi="600" verticalDpi="600" orientation="portrait" paperSize="17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1.28125" style="0" customWidth="1"/>
    <col min="2" max="2" width="10.421875" style="0" customWidth="1"/>
    <col min="4" max="11" width="9.57421875" style="0" customWidth="1"/>
  </cols>
  <sheetData>
    <row r="1" spans="1:12" ht="22.5">
      <c r="A1" s="124" t="s">
        <v>222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9.25" customHeight="1">
      <c r="A2" s="237"/>
      <c r="B2" s="238"/>
      <c r="C2" s="238"/>
      <c r="D2" s="238"/>
      <c r="E2" s="238"/>
      <c r="F2" s="238"/>
      <c r="G2" s="238"/>
      <c r="H2" s="238"/>
      <c r="I2" s="238"/>
      <c r="J2" s="125"/>
      <c r="K2" s="125"/>
      <c r="L2" s="125"/>
    </row>
    <row r="3" spans="1:12" ht="18.75">
      <c r="A3" s="126" t="s">
        <v>134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5">
      <c r="A4" s="127" t="s">
        <v>223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">
      <c r="A5" s="127" t="s">
        <v>144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5">
      <c r="A6" s="127" t="s">
        <v>135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">
      <c r="A7" s="127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5">
      <c r="A8" s="127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5">
      <c r="A9" s="127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8.75">
      <c r="A10" s="126" t="s">
        <v>136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5">
      <c r="A11" s="127" t="s">
        <v>137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5">
      <c r="A12" s="127" t="s">
        <v>138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5">
      <c r="A13" s="127" t="s">
        <v>139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5">
      <c r="A14" s="127" t="s">
        <v>142</v>
      </c>
      <c r="B14" s="125"/>
      <c r="C14" s="125"/>
      <c r="D14" s="125"/>
      <c r="E14" s="125"/>
      <c r="F14" s="128" t="s">
        <v>143</v>
      </c>
      <c r="G14" s="125"/>
      <c r="H14" s="125"/>
      <c r="I14" s="125"/>
      <c r="J14" s="125"/>
      <c r="K14" s="125"/>
      <c r="L14" s="125"/>
    </row>
    <row r="15" spans="2:12" ht="14.25">
      <c r="B15" s="125"/>
      <c r="C15" s="125"/>
      <c r="D15" s="125"/>
      <c r="F15" s="129" t="s">
        <v>140</v>
      </c>
      <c r="G15" s="125"/>
      <c r="H15" s="125"/>
      <c r="I15" s="125"/>
      <c r="J15" s="125"/>
      <c r="K15" s="125"/>
      <c r="L15" s="125"/>
    </row>
    <row r="16" spans="1:12" ht="14.25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ht="18.75">
      <c r="A17" s="126" t="s">
        <v>224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3" ht="15.75">
      <c r="A18" s="131"/>
      <c r="B18" s="132">
        <v>2016</v>
      </c>
      <c r="C18" s="132">
        <f>B18+1</f>
        <v>2017</v>
      </c>
      <c r="D18" s="132">
        <f aca="true" t="shared" si="0" ref="D18:M18">C18+1</f>
        <v>2018</v>
      </c>
      <c r="E18" s="132">
        <f t="shared" si="0"/>
        <v>2019</v>
      </c>
      <c r="F18" s="132">
        <f t="shared" si="0"/>
        <v>2020</v>
      </c>
      <c r="G18" s="132">
        <f t="shared" si="0"/>
        <v>2021</v>
      </c>
      <c r="H18" s="132">
        <f t="shared" si="0"/>
        <v>2022</v>
      </c>
      <c r="I18" s="132">
        <f t="shared" si="0"/>
        <v>2023</v>
      </c>
      <c r="J18" s="132">
        <f t="shared" si="0"/>
        <v>2024</v>
      </c>
      <c r="K18" s="132">
        <f t="shared" si="0"/>
        <v>2025</v>
      </c>
      <c r="L18" s="132">
        <f t="shared" si="0"/>
        <v>2026</v>
      </c>
      <c r="M18" s="132">
        <f t="shared" si="0"/>
        <v>2027</v>
      </c>
    </row>
    <row r="19" spans="1:13" ht="31.5">
      <c r="A19" s="133" t="s">
        <v>141</v>
      </c>
      <c r="B19" s="122" t="s">
        <v>149</v>
      </c>
      <c r="C19" s="122">
        <f>C20/B20-1</f>
        <v>0.02883244412400865</v>
      </c>
      <c r="D19" s="122">
        <f aca="true" t="shared" si="1" ref="D19:M19">D20/C20-1</f>
        <v>0.026960513965543997</v>
      </c>
      <c r="E19" s="122">
        <f t="shared" si="1"/>
        <v>0.02138081957715765</v>
      </c>
      <c r="F19" s="122">
        <f t="shared" si="1"/>
        <v>0.025563941320519312</v>
      </c>
      <c r="G19" s="122">
        <f t="shared" si="1"/>
        <v>0.023516608278062012</v>
      </c>
      <c r="H19" s="122">
        <f t="shared" si="1"/>
        <v>0.022867065285300026</v>
      </c>
      <c r="I19" s="122">
        <f t="shared" si="1"/>
        <v>0.02333165534908832</v>
      </c>
      <c r="J19" s="122">
        <f t="shared" si="1"/>
        <v>0.022493969595940078</v>
      </c>
      <c r="K19" s="122">
        <f t="shared" si="1"/>
        <v>0.023316338563783123</v>
      </c>
      <c r="L19" s="122">
        <f t="shared" si="1"/>
        <v>0.022948023006252205</v>
      </c>
      <c r="M19" s="122">
        <f t="shared" si="1"/>
        <v>0.02010392706131392</v>
      </c>
    </row>
    <row r="20" spans="1:13" ht="47.25">
      <c r="A20" s="133" t="s">
        <v>225</v>
      </c>
      <c r="B20" s="134">
        <v>0.9464585595132733</v>
      </c>
      <c r="C20" s="134">
        <v>0.9737472730461295</v>
      </c>
      <c r="D20" s="134">
        <v>1</v>
      </c>
      <c r="E20" s="134">
        <v>1.0213808195771577</v>
      </c>
      <c r="F20" s="134">
        <v>1.047491338914732</v>
      </c>
      <c r="G20" s="134">
        <v>1.0721247824066524</v>
      </c>
      <c r="H20" s="134">
        <v>1.0966411297999334</v>
      </c>
      <c r="I20" s="134">
        <v>1.1222275826820602</v>
      </c>
      <c r="J20" s="134">
        <v>1.147470935806636</v>
      </c>
      <c r="K20" s="134">
        <v>1.1742257566380045</v>
      </c>
      <c r="L20" s="134">
        <v>1.2011719163158674</v>
      </c>
      <c r="M20" s="134">
        <v>1.2253201889095802</v>
      </c>
    </row>
    <row r="21" spans="1:12" ht="29.25" customHeight="1">
      <c r="A21" s="239" t="s">
        <v>226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125"/>
    </row>
    <row r="22" spans="1:12" ht="12.75">
      <c r="A22" s="13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2:12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5" spans="3:11" ht="12.75">
      <c r="C25" s="137"/>
      <c r="D25" s="137"/>
      <c r="E25" s="137"/>
      <c r="F25" s="137"/>
      <c r="G25" s="137"/>
      <c r="H25" s="137"/>
      <c r="I25" s="137"/>
      <c r="J25" s="137"/>
      <c r="K25" s="137"/>
    </row>
    <row r="26" spans="4:11" ht="12.75">
      <c r="D26" s="137"/>
      <c r="E26" s="137"/>
      <c r="F26" s="137"/>
      <c r="G26" s="137"/>
      <c r="H26" s="137"/>
      <c r="I26" s="137"/>
      <c r="J26" s="137"/>
      <c r="K26" s="137"/>
    </row>
  </sheetData>
  <sheetProtection/>
  <mergeCells count="2">
    <mergeCell ref="A2:I2"/>
    <mergeCell ref="A21:K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2018 Draft Per Unit Cost Guide</dc:title>
  <dc:subject/>
  <dc:creator/>
  <cp:keywords/>
  <dc:description/>
  <cp:lastModifiedBy/>
  <dcterms:created xsi:type="dcterms:W3CDTF">2018-01-30T22:55:48Z</dcterms:created>
  <dcterms:modified xsi:type="dcterms:W3CDTF">2018-01-30T22:55:55Z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Almeida, Keoni</vt:lpwstr>
  </property>
  <property fmtid="{D5CDD505-2E9C-101B-9397-08002B2CF9AE}" pid="9" name="ISOContribut">
    <vt:lpwstr>72</vt:lpwstr>
  </property>
  <property fmtid="{D5CDD505-2E9C-101B-9397-08002B2CF9AE}" pid="10" name="display_urn:schemas-microsoft-com:office:office#ISOContribut">
    <vt:lpwstr>Osborne, Kristina</vt:lpwstr>
  </property>
  <property fmtid="{D5CDD505-2E9C-101B-9397-08002B2CF9AE}" pid="11" name="ISOOwn">
    <vt:lpwstr/>
  </property>
  <property fmtid="{D5CDD505-2E9C-101B-9397-08002B2CF9AE}" pid="12" name="display_urn:schemas-microsoft-com:office:office#Content_x0020_Administrat">
    <vt:lpwstr>Osborne, Kristina</vt:lpwstr>
  </property>
  <property fmtid="{D5CDD505-2E9C-101B-9397-08002B2CF9AE}" pid="13" name="Content Administrat">
    <vt:lpwstr>72</vt:lpwstr>
  </property>
  <property fmtid="{D5CDD505-2E9C-101B-9397-08002B2CF9AE}" pid="14" name="Content Own">
    <vt:lpwstr>122</vt:lpwstr>
  </property>
  <property fmtid="{D5CDD505-2E9C-101B-9397-08002B2CF9AE}" pid="15" name="ISOGroupTaxHTFiel">
    <vt:lpwstr/>
  </property>
  <property fmtid="{D5CDD505-2E9C-101B-9397-08002B2CF9AE}" pid="16" name="ISOTopicTaxHTFiel">
    <vt:lpwstr>Stakeholder processes|71659ab1-dac7-419e-9529-abc47c232b66</vt:lpwstr>
  </property>
  <property fmtid="{D5CDD505-2E9C-101B-9397-08002B2CF9AE}" pid="17" name="ISOTop">
    <vt:lpwstr>7;#Stakeholder processes|71659ab1-dac7-419e-9529-abc47c232b66</vt:lpwstr>
  </property>
  <property fmtid="{D5CDD505-2E9C-101B-9397-08002B2CF9AE}" pid="18" name="ISOArchiveTaxHTFiel">
    <vt:lpwstr/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7;#Stakeholder processes|71659ab1-dac7-419e-9529-abc47c232b66</vt:lpwstr>
  </property>
  <property fmtid="{D5CDD505-2E9C-101B-9397-08002B2CF9AE}" pid="24" name="OriginalU">
    <vt:lpwstr/>
  </property>
  <property fmtid="{D5CDD505-2E9C-101B-9397-08002B2CF9AE}" pid="25" name="ISOSumma">
    <vt:lpwstr>San Diego Gas and Electric </vt:lpwstr>
  </property>
  <property fmtid="{D5CDD505-2E9C-101B-9397-08002B2CF9AE}" pid="26" name="PostDa">
    <vt:lpwstr>2018-01-30T19:36:36Z</vt:lpwstr>
  </property>
  <property fmtid="{D5CDD505-2E9C-101B-9397-08002B2CF9AE}" pid="27" name="ISODescripti">
    <vt:lpwstr/>
  </property>
  <property fmtid="{D5CDD505-2E9C-101B-9397-08002B2CF9AE}" pid="28" name="Document Ty">
    <vt:lpwstr/>
  </property>
  <property fmtid="{D5CDD505-2E9C-101B-9397-08002B2CF9AE}" pid="29" name="m9e70a6096144fc698577b786817f2">
    <vt:lpwstr/>
  </property>
</Properties>
</file>