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760" windowWidth="19260" windowHeight="5808" activeTab="0"/>
  </bookViews>
  <sheets>
    <sheet name="LSE" sheetId="1" r:id="rId1"/>
  </sheets>
  <definedNames>
    <definedName name="_xlnm.Print_Titles" localSheetId="0">'LSE'!$1:$3</definedName>
  </definedNames>
  <calcPr fullCalcOnLoad="1"/>
</workbook>
</file>

<file path=xl/sharedStrings.xml><?xml version="1.0" encoding="utf-8"?>
<sst xmlns="http://schemas.openxmlformats.org/spreadsheetml/2006/main" count="69" uniqueCount="45">
  <si>
    <t>BAID</t>
  </si>
  <si>
    <t>Market Participant</t>
  </si>
  <si>
    <t>Sink Name</t>
  </si>
  <si>
    <t>TOU</t>
  </si>
  <si>
    <t>Peak Load</t>
  </si>
  <si>
    <t>Transmission Ownership Rights</t>
  </si>
  <si>
    <r>
      <t xml:space="preserve">Existing Transmission Contract Rights </t>
    </r>
    <r>
      <rPr>
        <b/>
        <sz val="10"/>
        <color indexed="48"/>
        <rFont val="Arial"/>
        <family val="2"/>
      </rPr>
      <t>(see ETC notes below)</t>
    </r>
  </si>
  <si>
    <t>Exceedence Load           (Load Metric)</t>
  </si>
  <si>
    <t>ON</t>
  </si>
  <si>
    <t>OFF</t>
  </si>
  <si>
    <t>Month</t>
  </si>
  <si>
    <t>DLAP_SCE-APND</t>
  </si>
  <si>
    <t>CISO</t>
  </si>
  <si>
    <t>Tier 1 CRR</t>
  </si>
  <si>
    <t xml:space="preserve">Assumptions: </t>
  </si>
  <si>
    <t>Tier 1</t>
  </si>
  <si>
    <t>Tier 2</t>
  </si>
  <si>
    <t>Tier 3</t>
  </si>
  <si>
    <t>Long Term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</si>
  <si>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</si>
  <si>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</si>
  <si>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</si>
  <si>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</si>
  <si>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</si>
  <si>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</si>
  <si>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</si>
  <si>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</si>
  <si>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</si>
  <si>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</si>
  <si>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</si>
  <si>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</si>
  <si>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</si>
  <si>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</si>
  <si>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</si>
  <si>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</si>
  <si>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Load Migration CRRs</t>
  </si>
  <si>
    <t>Cleared MWs in Season 2 of Annual</t>
  </si>
  <si>
    <t>Total Season 2 CRR</t>
  </si>
  <si>
    <t>Seasonal CRR &amp; LT CRR (2013)</t>
  </si>
  <si>
    <t>CRR ALLOCATION - JUNE 2013 MONTHLY ELIGIBLE QUANTITIES FOR TIER 1</t>
  </si>
  <si>
    <t>CRR ALLOCATION - JUNE 2013 MONTHLY ELIGIBLE QUANTITIES FOR TIER 2</t>
  </si>
  <si>
    <t xml:space="preserve">Total Monthly Eligible Quantity  (MEQ)                       [= 1.0 * J] </t>
  </si>
  <si>
    <t>Tier 1 MEQ  [=(1.0* (K-L-M))]</t>
  </si>
  <si>
    <t>Tier 2 MEQ  [=(K-L-M)-O]</t>
  </si>
  <si>
    <t>Adjusted Load Metric [=G - (H+I)]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</si>
</sst>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_(* #,##0.000_);_(* \(#,##0.000\);_(* &quot;-&quot;??_);_(@_)"/>
    <numFmt numFmtId="168" formatCode="_(* #,##0.000_);_(* \(#,##0.000\);_(* &quot;-&quot;?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ialog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 wrapText="1"/>
    </xf>
    <xf numFmtId="165" fontId="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 wrapText="1"/>
    </xf>
    <xf numFmtId="165" fontId="3" fillId="33" borderId="12" xfId="0" applyNumberFormat="1" applyFont="1" applyFill="1" applyBorder="1" applyAlignment="1">
      <alignment horizontal="center" wrapText="1"/>
    </xf>
    <xf numFmtId="165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 wrapText="1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90" zoomScaleNormal="90" zoomScalePageLayoutView="0" workbookViewId="0" topLeftCell="A1">
      <selection activeCell="A1" sqref="A1:N1"/>
    </sheetView>
  </sheetViews>
  <sheetFormatPr defaultColWidth="9.140625" defaultRowHeight="12.75"/>
  <cols>
    <col min="1" max="1" width="9.00390625" style="10" customWidth="1"/>
    <col min="2" max="2" width="11.140625" style="10" customWidth="1"/>
    <col min="3" max="3" width="8.57421875" style="9" customWidth="1"/>
    <col min="4" max="4" width="20.28125" style="10" customWidth="1"/>
    <col min="5" max="5" width="6.8515625" style="9" customWidth="1"/>
    <col min="6" max="6" width="12.140625" style="9" customWidth="1"/>
    <col min="7" max="7" width="12.57421875" style="9" customWidth="1"/>
    <col min="8" max="8" width="14.00390625" style="9" customWidth="1"/>
    <col min="9" max="9" width="13.28125" style="9" customWidth="1"/>
    <col min="10" max="10" width="11.00390625" style="9" customWidth="1"/>
    <col min="11" max="11" width="14.140625" style="9" customWidth="1"/>
    <col min="12" max="12" width="12.421875" style="21" customWidth="1"/>
    <col min="13" max="13" width="12.00390625" style="21" customWidth="1"/>
    <col min="14" max="14" width="13.140625" style="9" customWidth="1"/>
    <col min="15" max="15" width="12.140625" style="0" customWidth="1"/>
    <col min="16" max="16" width="13.57421875" style="0" customWidth="1"/>
  </cols>
  <sheetData>
    <row r="1" spans="1:14" ht="25.5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s="24" customFormat="1" ht="15" customHeight="1" thickBot="1">
      <c r="A2" s="23" t="s">
        <v>19</v>
      </c>
      <c r="B2" s="23" t="s">
        <v>20</v>
      </c>
      <c r="C2" s="23" t="s">
        <v>21</v>
      </c>
      <c r="D2" s="23" t="s">
        <v>22</v>
      </c>
      <c r="E2" s="23" t="s">
        <v>23</v>
      </c>
      <c r="F2" s="23" t="s">
        <v>24</v>
      </c>
      <c r="G2" s="23" t="s">
        <v>25</v>
      </c>
      <c r="H2" s="23" t="s">
        <v>26</v>
      </c>
      <c r="I2" s="23" t="s">
        <v>27</v>
      </c>
      <c r="J2" s="23" t="s">
        <v>28</v>
      </c>
      <c r="K2" s="23" t="s">
        <v>29</v>
      </c>
      <c r="L2" s="23" t="s">
        <v>30</v>
      </c>
      <c r="M2" s="23" t="s">
        <v>31</v>
      </c>
      <c r="N2" s="23" t="s">
        <v>32</v>
      </c>
      <c r="O2" s="23" t="s">
        <v>33</v>
      </c>
      <c r="P2" s="23" t="s">
        <v>34</v>
      </c>
    </row>
    <row r="3" spans="1:14" s="22" customFormat="1" ht="90" customHeight="1" thickBot="1">
      <c r="A3" s="1" t="s">
        <v>0</v>
      </c>
      <c r="B3" s="1" t="s">
        <v>1</v>
      </c>
      <c r="C3" s="2" t="s">
        <v>10</v>
      </c>
      <c r="D3" s="1" t="s">
        <v>2</v>
      </c>
      <c r="E3" s="2" t="s">
        <v>3</v>
      </c>
      <c r="F3" s="2" t="s">
        <v>4</v>
      </c>
      <c r="G3" s="2" t="s">
        <v>7</v>
      </c>
      <c r="H3" s="1" t="s">
        <v>5</v>
      </c>
      <c r="I3" s="1" t="s">
        <v>6</v>
      </c>
      <c r="J3" s="13" t="s">
        <v>44</v>
      </c>
      <c r="K3" s="13" t="s">
        <v>41</v>
      </c>
      <c r="L3" s="20" t="s">
        <v>38</v>
      </c>
      <c r="M3" s="2" t="s">
        <v>35</v>
      </c>
      <c r="N3" s="13" t="s">
        <v>42</v>
      </c>
    </row>
    <row r="4" spans="1:14" ht="18.75" customHeight="1">
      <c r="A4" s="3">
        <v>7377</v>
      </c>
      <c r="B4" s="3" t="s">
        <v>12</v>
      </c>
      <c r="C4" s="4">
        <v>6</v>
      </c>
      <c r="D4" s="5" t="s">
        <v>11</v>
      </c>
      <c r="E4" s="4" t="s">
        <v>8</v>
      </c>
      <c r="F4" s="6">
        <v>15.695</v>
      </c>
      <c r="G4" s="6">
        <v>14.958</v>
      </c>
      <c r="H4" s="7"/>
      <c r="I4" s="6"/>
      <c r="J4" s="6">
        <f>ROUND(G4-(H4+I4),3)</f>
        <v>14.958</v>
      </c>
      <c r="K4" s="6">
        <f>MAX(ROUND((1*J4),3),0)</f>
        <v>14.958</v>
      </c>
      <c r="L4" s="18">
        <v>8</v>
      </c>
      <c r="M4" s="6"/>
      <c r="N4" s="8">
        <f>MAX(ROUND((1*(K4-L4-M4)),3),0)</f>
        <v>6.958</v>
      </c>
    </row>
    <row r="5" spans="1:14" ht="18.75" customHeight="1" thickBot="1">
      <c r="A5" s="16">
        <v>7377</v>
      </c>
      <c r="B5" s="16" t="s">
        <v>12</v>
      </c>
      <c r="C5" s="12">
        <v>6</v>
      </c>
      <c r="D5" s="11" t="s">
        <v>11</v>
      </c>
      <c r="E5" s="12" t="s">
        <v>9</v>
      </c>
      <c r="F5" s="15">
        <v>17.685</v>
      </c>
      <c r="G5" s="15">
        <v>17.364</v>
      </c>
      <c r="H5" s="14"/>
      <c r="I5" s="15"/>
      <c r="J5" s="15">
        <f>ROUND(G5-(H5+I5),3)</f>
        <v>17.364</v>
      </c>
      <c r="K5" s="15">
        <f>MAX(ROUND((1*J5),3),0)</f>
        <v>17.364</v>
      </c>
      <c r="L5" s="19">
        <v>10.428</v>
      </c>
      <c r="M5" s="15"/>
      <c r="N5" s="17">
        <f>MAX(ROUND((1*(K5-L5-M5)),3),0)</f>
        <v>6.936</v>
      </c>
    </row>
    <row r="9" spans="1:14" ht="18" thickBo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6" s="22" customFormat="1" ht="90" customHeight="1" thickBot="1">
      <c r="A10" s="1" t="s">
        <v>0</v>
      </c>
      <c r="B10" s="1" t="s">
        <v>1</v>
      </c>
      <c r="C10" s="2" t="s">
        <v>10</v>
      </c>
      <c r="D10" s="1" t="s">
        <v>2</v>
      </c>
      <c r="E10" s="2" t="s">
        <v>3</v>
      </c>
      <c r="F10" s="2" t="s">
        <v>4</v>
      </c>
      <c r="G10" s="2" t="s">
        <v>7</v>
      </c>
      <c r="H10" s="1" t="s">
        <v>5</v>
      </c>
      <c r="I10" s="1" t="s">
        <v>6</v>
      </c>
      <c r="J10" s="13" t="s">
        <v>44</v>
      </c>
      <c r="K10" s="13" t="s">
        <v>41</v>
      </c>
      <c r="L10" s="20" t="s">
        <v>38</v>
      </c>
      <c r="M10" s="2" t="s">
        <v>35</v>
      </c>
      <c r="N10" s="13" t="s">
        <v>42</v>
      </c>
      <c r="O10" s="13" t="s">
        <v>13</v>
      </c>
      <c r="P10" s="13" t="s">
        <v>43</v>
      </c>
    </row>
    <row r="11" spans="1:16" ht="20.25" customHeight="1">
      <c r="A11" s="3">
        <v>7377</v>
      </c>
      <c r="B11" s="3" t="s">
        <v>12</v>
      </c>
      <c r="C11" s="4">
        <v>6</v>
      </c>
      <c r="D11" s="5" t="s">
        <v>11</v>
      </c>
      <c r="E11" s="4" t="s">
        <v>8</v>
      </c>
      <c r="F11" s="6">
        <v>15.695</v>
      </c>
      <c r="G11" s="6">
        <v>14.958</v>
      </c>
      <c r="H11" s="7"/>
      <c r="I11" s="6"/>
      <c r="J11" s="6">
        <f>ROUND(G11-(H11+I11),3)</f>
        <v>14.958</v>
      </c>
      <c r="K11" s="6">
        <f>MAX(ROUND((1*J11),3),0)</f>
        <v>14.958</v>
      </c>
      <c r="L11" s="18">
        <v>8</v>
      </c>
      <c r="M11" s="6"/>
      <c r="N11" s="8">
        <f>MAX(ROUND((1*(K11-L11-M11)),3),0)</f>
        <v>6.958</v>
      </c>
      <c r="O11" s="8">
        <v>3.479</v>
      </c>
      <c r="P11" s="8">
        <f>MAX(ROUND(((K11-L11-M11)-O11),3),0)</f>
        <v>3.479</v>
      </c>
    </row>
    <row r="12" spans="1:16" ht="20.25" customHeight="1" thickBot="1">
      <c r="A12" s="16">
        <v>7377</v>
      </c>
      <c r="B12" s="16" t="s">
        <v>12</v>
      </c>
      <c r="C12" s="12">
        <v>6</v>
      </c>
      <c r="D12" s="11" t="s">
        <v>11</v>
      </c>
      <c r="E12" s="12" t="s">
        <v>9</v>
      </c>
      <c r="F12" s="15">
        <v>17.685</v>
      </c>
      <c r="G12" s="15">
        <v>17.364</v>
      </c>
      <c r="H12" s="14"/>
      <c r="I12" s="15"/>
      <c r="J12" s="15">
        <f>ROUND(G12-(H12+I12),3)</f>
        <v>17.364</v>
      </c>
      <c r="K12" s="15">
        <f>MAX(ROUND((1*J12),3),0)</f>
        <v>17.364</v>
      </c>
      <c r="L12" s="19">
        <v>10.428</v>
      </c>
      <c r="M12" s="15"/>
      <c r="N12" s="17">
        <f>MAX(ROUND((1*(K12-L12-M12)),3),0)</f>
        <v>6.936</v>
      </c>
      <c r="O12" s="17">
        <v>3.468</v>
      </c>
      <c r="P12" s="17">
        <f>MAX(ROUND(((K12-L12-M12)-O12),3),0)</f>
        <v>3.468</v>
      </c>
    </row>
    <row r="13" ht="12.75">
      <c r="M13"/>
    </row>
    <row r="14" spans="4:13" ht="12.75">
      <c r="D14" s="10" t="s">
        <v>14</v>
      </c>
      <c r="M14"/>
    </row>
    <row r="15" spans="4:13" ht="12.75">
      <c r="D15" s="25" t="s">
        <v>36</v>
      </c>
      <c r="E15" s="9" t="s">
        <v>8</v>
      </c>
      <c r="F15" s="9" t="s">
        <v>9</v>
      </c>
      <c r="M15"/>
    </row>
    <row r="16" spans="4:13" ht="12.75">
      <c r="D16" s="10" t="s">
        <v>15</v>
      </c>
      <c r="E16" s="9">
        <v>0.5</v>
      </c>
      <c r="F16" s="9">
        <v>0.685</v>
      </c>
      <c r="M16"/>
    </row>
    <row r="17" spans="4:13" ht="12.75">
      <c r="D17" s="10" t="s">
        <v>16</v>
      </c>
      <c r="E17" s="9">
        <v>0.5</v>
      </c>
      <c r="F17" s="9">
        <v>2.558</v>
      </c>
      <c r="M17"/>
    </row>
    <row r="18" spans="4:13" ht="12.75">
      <c r="D18" s="10" t="s">
        <v>17</v>
      </c>
      <c r="E18" s="9">
        <v>0.5</v>
      </c>
      <c r="F18" s="9">
        <v>0.685</v>
      </c>
      <c r="M18"/>
    </row>
    <row r="19" spans="4:13" ht="12.75">
      <c r="D19" s="10" t="s">
        <v>18</v>
      </c>
      <c r="E19" s="9">
        <v>6.5</v>
      </c>
      <c r="F19" s="9">
        <v>6.5</v>
      </c>
      <c r="M19"/>
    </row>
    <row r="20" ht="12.75">
      <c r="M20"/>
    </row>
    <row r="21" spans="4:13" ht="12.75">
      <c r="D21" s="10" t="s">
        <v>37</v>
      </c>
      <c r="E21" s="9">
        <f>SUM(E16:E19)</f>
        <v>8</v>
      </c>
      <c r="F21" s="9">
        <f>SUM(F16:F19)</f>
        <v>10.428</v>
      </c>
      <c r="M21"/>
    </row>
  </sheetData>
  <sheetProtection/>
  <mergeCells count="2">
    <mergeCell ref="A1:N1"/>
    <mergeCell ref="A9:N9"/>
  </mergeCells>
  <printOptions/>
  <pageMargins left="0.75" right="0.75" top="0.75" bottom="0.75" header="0.5" footer="0.5"/>
  <pageSetup fitToHeight="0" fitToWidth="1" horizontalDpi="600" verticalDpi="600" orientation="landscape" paperSize="5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2013 Tier 1 Monthly Eligible Quantities</dc:title>
  <dc:subject/>
  <dc:creator>sjercich</dc:creator>
  <cp:keywords/>
  <dc:description/>
  <cp:lastModifiedBy>McClain, Jim</cp:lastModifiedBy>
  <cp:lastPrinted>2013-12-27T23:23:59Z</cp:lastPrinted>
  <dcterms:created xsi:type="dcterms:W3CDTF">2006-07-24T23:52:17Z</dcterms:created>
  <dcterms:modified xsi:type="dcterms:W3CDTF">2013-12-28T00:29:53Z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799;#Participate|b6f01787-07a1-4425-b95e-c90118ef6dfe</vt:lpwstr>
  </property>
  <property fmtid="{D5CDD505-2E9C-101B-9397-08002B2CF9AE}" pid="5" name="ISOArchi">
    <vt:lpwstr/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Huynh, Tri</vt:lpwstr>
  </property>
  <property fmtid="{D5CDD505-2E9C-101B-9397-08002B2CF9AE}" pid="12" name="ISOContribut">
    <vt:lpwstr>162</vt:lpwstr>
  </property>
  <property fmtid="{D5CDD505-2E9C-101B-9397-08002B2CF9AE}" pid="13" name="display_urn:schemas-microsoft-com:office:office#ISOContribut">
    <vt:lpwstr>Voong, Karen</vt:lpwstr>
  </property>
  <property fmtid="{D5CDD505-2E9C-101B-9397-08002B2CF9AE}" pid="14" name="ISOOwn">
    <vt:lpwstr>Huynh, Tri</vt:lpwstr>
  </property>
  <property fmtid="{D5CDD505-2E9C-101B-9397-08002B2CF9AE}" pid="15" name="display_urn:schemas-microsoft-com:office:office#Content_x0020_Administrat">
    <vt:lpwstr>Voong, Karen</vt:lpwstr>
  </property>
  <property fmtid="{D5CDD505-2E9C-101B-9397-08002B2CF9AE}" pid="16" name="Content Administrat">
    <vt:lpwstr>162</vt:lpwstr>
  </property>
  <property fmtid="{D5CDD505-2E9C-101B-9397-08002B2CF9AE}" pid="17" name="Content Own">
    <vt:lpwstr>260</vt:lpwstr>
  </property>
  <property fmtid="{D5CDD505-2E9C-101B-9397-08002B2CF9AE}" pid="18" name="ISOGroupTaxHTFiel">
    <vt:lpwstr/>
  </property>
  <property fmtid="{D5CDD505-2E9C-101B-9397-08002B2CF9AE}" pid="19" name="ISOTopicTaxHTFiel">
    <vt:lpwstr>Participate|b6f01787-07a1-4425-b95e-c90118ef6dfe</vt:lpwstr>
  </property>
  <property fmtid="{D5CDD505-2E9C-101B-9397-08002B2CF9AE}" pid="20" name="ISOTop">
    <vt:lpwstr>799;#Participate|b6f01787-07a1-4425-b95e-c90118ef6dfe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This spreadsheet provides an example of how the June 2013 Tier 1 Monthly Eligible Quantities eligibility amount is determined for participating in the for the Congestion Revenue Rights allocation process.  This spreadsheet is used as an example for the CR</vt:lpwstr>
  </property>
  <property fmtid="{D5CDD505-2E9C-101B-9397-08002B2CF9AE}" pid="26" name="PostDa">
    <vt:lpwstr>2014-04-24T10:17:25Z</vt:lpwstr>
  </property>
  <property fmtid="{D5CDD505-2E9C-101B-9397-08002B2CF9AE}" pid="27" name="Orig Post Da">
    <vt:lpwstr>2014-04-24T10:26:10Z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