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384" windowHeight="6240" firstSheet="2" activeTab="4"/>
  </bookViews>
  <sheets>
    <sheet name="Wind Profiles" sheetId="1" r:id="rId1"/>
    <sheet name="Large Solar Profiles" sheetId="2" r:id="rId2"/>
    <sheet name="Small Solar Profiles" sheetId="3" r:id="rId3"/>
    <sheet name="Distributed Solar Profiles" sheetId="4" r:id="rId4"/>
    <sheet name="ISO_Logo" sheetId="5" r:id="rId5"/>
  </sheets>
  <definedNames/>
  <calcPr fullCalcOnLoad="1"/>
</workbook>
</file>

<file path=xl/sharedStrings.xml><?xml version="1.0" encoding="utf-8"?>
<sst xmlns="http://schemas.openxmlformats.org/spreadsheetml/2006/main" count="862" uniqueCount="334">
  <si>
    <t>Type</t>
  </si>
  <si>
    <t>Energy</t>
  </si>
  <si>
    <t>MW</t>
  </si>
  <si>
    <t>Alberta</t>
  </si>
  <si>
    <t>Arizona</t>
  </si>
  <si>
    <t>Crystalline Tracking</t>
  </si>
  <si>
    <t>Carrizo South</t>
  </si>
  <si>
    <t>Central Valley</t>
  </si>
  <si>
    <t>Thin-Film</t>
  </si>
  <si>
    <t>Colorado</t>
  </si>
  <si>
    <t>Large Ground</t>
  </si>
  <si>
    <t xml:space="preserve"> </t>
  </si>
  <si>
    <t>North Coast</t>
  </si>
  <si>
    <t>South Coast</t>
  </si>
  <si>
    <t>Fairmont</t>
  </si>
  <si>
    <t>Imperial</t>
  </si>
  <si>
    <t>Solar Thermal</t>
  </si>
  <si>
    <t>Kramer</t>
  </si>
  <si>
    <t>Montana</t>
  </si>
  <si>
    <t>Montana_W</t>
  </si>
  <si>
    <t>Mountain Pass</t>
  </si>
  <si>
    <t>Mountain_Pass_W</t>
  </si>
  <si>
    <t>Northwest</t>
  </si>
  <si>
    <t>Palm Springs</t>
  </si>
  <si>
    <t>Pisgah</t>
  </si>
  <si>
    <t>Riverside East</t>
  </si>
  <si>
    <t>Round Mountain</t>
  </si>
  <si>
    <t>San Bernardino - Lucerne</t>
  </si>
  <si>
    <t>San Diego South</t>
  </si>
  <si>
    <t>Solano</t>
  </si>
  <si>
    <t>Tehachapi</t>
  </si>
  <si>
    <t>Utah-Southern Idaho</t>
  </si>
  <si>
    <t>Wyoming</t>
  </si>
  <si>
    <t>Wyoming_W1</t>
  </si>
  <si>
    <t>New Mexico</t>
  </si>
  <si>
    <t>Westlands</t>
  </si>
  <si>
    <t>Location</t>
  </si>
  <si>
    <t>Existing</t>
  </si>
  <si>
    <t>New</t>
  </si>
  <si>
    <t>WIND</t>
  </si>
  <si>
    <t>Profiles for 20%, 33% Base, Environ. &amp; High Load Cases</t>
  </si>
  <si>
    <t>Incremental Profiles for 33% Time Constr. Case</t>
  </si>
  <si>
    <t>Incremental Profiles for 33% Cost Constr. Case</t>
  </si>
  <si>
    <t>Non CREZ*</t>
  </si>
  <si>
    <t xml:space="preserve">Notes: </t>
  </si>
  <si>
    <t>Total Number of Profiles</t>
  </si>
  <si>
    <t>Solano**</t>
  </si>
  <si>
    <t>SOLAR - LARGE SCALE PV</t>
  </si>
  <si>
    <t>Wind profiles with over 765 MW broken into 2 profiles, smaller profiles combined when possible</t>
  </si>
  <si>
    <t>35 MW high load profile added to 560 MW Imperial</t>
  </si>
  <si>
    <t>78.2 MW profile added to 42MW San Bernardino</t>
  </si>
  <si>
    <t>Notes for wind combinations</t>
  </si>
  <si>
    <t>CREZ Number</t>
  </si>
  <si>
    <t>Plant</t>
  </si>
  <si>
    <t>2_PV_2</t>
  </si>
  <si>
    <t>3_PV_1</t>
  </si>
  <si>
    <t>3_PV_2</t>
  </si>
  <si>
    <t>3_PV_3</t>
  </si>
  <si>
    <t>3_PV_4</t>
  </si>
  <si>
    <t>5_PV_1</t>
  </si>
  <si>
    <t xml:space="preserve">6_PV_1 </t>
  </si>
  <si>
    <t>6_PV_2</t>
  </si>
  <si>
    <t>9_PV_1</t>
  </si>
  <si>
    <t xml:space="preserve">11_PV_1 </t>
  </si>
  <si>
    <t>11_PV_2</t>
  </si>
  <si>
    <t>14_PV_1</t>
  </si>
  <si>
    <t xml:space="preserve">15_PV_1 </t>
  </si>
  <si>
    <t>15_PV_2</t>
  </si>
  <si>
    <t>15_PV_3</t>
  </si>
  <si>
    <t>15_PV_4</t>
  </si>
  <si>
    <t>17_PV_1</t>
  </si>
  <si>
    <t xml:space="preserve">20_PV_1 </t>
  </si>
  <si>
    <t>20_PV_2</t>
  </si>
  <si>
    <t xml:space="preserve">20_PV_3 </t>
  </si>
  <si>
    <t>20_PV_4</t>
  </si>
  <si>
    <t>20_PV_5</t>
  </si>
  <si>
    <t xml:space="preserve">22_PV_1 </t>
  </si>
  <si>
    <t>22_PV_2</t>
  </si>
  <si>
    <t xml:space="preserve">2_ST_1 </t>
  </si>
  <si>
    <t xml:space="preserve"> 2_ST_2</t>
  </si>
  <si>
    <t xml:space="preserve">6_ST_1 </t>
  </si>
  <si>
    <t>6_ST_2</t>
  </si>
  <si>
    <t>7_ST_1</t>
  </si>
  <si>
    <t xml:space="preserve">9_ST_1 </t>
  </si>
  <si>
    <t>9_ST_2</t>
  </si>
  <si>
    <t xml:space="preserve">11_ST_1 </t>
  </si>
  <si>
    <t>11_ST_2</t>
  </si>
  <si>
    <t>14_ST_1</t>
  </si>
  <si>
    <t>14_ST_2</t>
  </si>
  <si>
    <t>14_ST_3</t>
  </si>
  <si>
    <t>14_ST_4</t>
  </si>
  <si>
    <t>14_ST_5</t>
  </si>
  <si>
    <t>14_ST_6</t>
  </si>
  <si>
    <t xml:space="preserve">15_ST_1 </t>
  </si>
  <si>
    <t>15_ST_2</t>
  </si>
  <si>
    <t>20_ST_1</t>
  </si>
  <si>
    <t>Geographical Location</t>
  </si>
  <si>
    <t>Latitude</t>
  </si>
  <si>
    <t>Longitude</t>
  </si>
  <si>
    <t>E3 Cap. Factor</t>
  </si>
  <si>
    <t>Profile Name</t>
  </si>
  <si>
    <t xml:space="preserve">Arizona_PV_1 </t>
  </si>
  <si>
    <t>Arizona_PV_2</t>
  </si>
  <si>
    <t>2_PV_1</t>
  </si>
  <si>
    <t>Carrizo South_PV_1</t>
  </si>
  <si>
    <t>Carrizo South_PV_2</t>
  </si>
  <si>
    <t>Carrizo South_PV_3</t>
  </si>
  <si>
    <t>Carrizo South_PV_4</t>
  </si>
  <si>
    <t>33% Base</t>
  </si>
  <si>
    <t>33% Environ.</t>
  </si>
  <si>
    <t>33% High</t>
  </si>
  <si>
    <t>x</t>
  </si>
  <si>
    <t>33% Time</t>
  </si>
  <si>
    <t>33% Cost</t>
  </si>
  <si>
    <t>same as PV_3</t>
  </si>
  <si>
    <t>Size MW</t>
  </si>
  <si>
    <t>Fairmont_PV_1</t>
  </si>
  <si>
    <t xml:space="preserve">Imperial_PV_1 </t>
  </si>
  <si>
    <t>Imperial_PV_2</t>
  </si>
  <si>
    <t>Mountain Pass_PV_1</t>
  </si>
  <si>
    <t xml:space="preserve">Non CREZ_PV_1 </t>
  </si>
  <si>
    <t>Non CREZ_PV_2</t>
  </si>
  <si>
    <t>Pisgah_PV_1</t>
  </si>
  <si>
    <t xml:space="preserve">Riverside East_PV_1 </t>
  </si>
  <si>
    <t>Riverside East_PV_2</t>
  </si>
  <si>
    <t>Riverside East_PV_3</t>
  </si>
  <si>
    <t>Riverside East_PV_4</t>
  </si>
  <si>
    <t>San Bernardino-Lucerne</t>
  </si>
  <si>
    <t>San Bernardino-Lucerne_PV_1</t>
  </si>
  <si>
    <t xml:space="preserve">Tehachapi_PV_1 </t>
  </si>
  <si>
    <t>Tehachapi_PV_2</t>
  </si>
  <si>
    <t xml:space="preserve">Tehachapi_PV_3 </t>
  </si>
  <si>
    <t>Tehachapi_PV_4</t>
  </si>
  <si>
    <t>Tehachapi_PV_5</t>
  </si>
  <si>
    <t xml:space="preserve">Westlands_PV_1 </t>
  </si>
  <si>
    <t>Westlands_PV_2</t>
  </si>
  <si>
    <t xml:space="preserve">Arizona_ST_1 </t>
  </si>
  <si>
    <t>Arizona_ST_2</t>
  </si>
  <si>
    <t xml:space="preserve">Imperial_ST_1 </t>
  </si>
  <si>
    <t>Imperial_ST_2</t>
  </si>
  <si>
    <t>Mountain Pass_ST_1</t>
  </si>
  <si>
    <t xml:space="preserve">Non CREZ_ST_1 </t>
  </si>
  <si>
    <t>Non CREZ_ST_2</t>
  </si>
  <si>
    <t>Pisgah_ST_1</t>
  </si>
  <si>
    <t xml:space="preserve">Riverside East_ST_1 </t>
  </si>
  <si>
    <t>Riverside East_ST_2</t>
  </si>
  <si>
    <t xml:space="preserve">Tehachapi_ST_1 </t>
  </si>
  <si>
    <t>Kramer_ST_1</t>
  </si>
  <si>
    <t>Mountain Pass_ST_2</t>
  </si>
  <si>
    <t>Pisgah_ST_2</t>
  </si>
  <si>
    <t>Pisgah_ST_3</t>
  </si>
  <si>
    <t>Pisgah_ST_4</t>
  </si>
  <si>
    <t>Pisgah_ST_5</t>
  </si>
  <si>
    <t>Pisgah_ST_6</t>
  </si>
  <si>
    <t>SOLAR THERMAL</t>
  </si>
  <si>
    <t>6_PV_3</t>
  </si>
  <si>
    <t>Imperial_PV_3</t>
  </si>
  <si>
    <t>Imperial_PV_4</t>
  </si>
  <si>
    <t>6_PV_4</t>
  </si>
  <si>
    <t>same as PV_2</t>
  </si>
  <si>
    <t>same as ST_1</t>
  </si>
  <si>
    <t>same as 1</t>
  </si>
  <si>
    <t>Solar Thermal with storage</t>
  </si>
  <si>
    <t>20_PV_6</t>
  </si>
  <si>
    <t>Tehachapi_PV_6</t>
  </si>
  <si>
    <t>Tehachapi_PV_7</t>
  </si>
  <si>
    <t>20_PV_7</t>
  </si>
  <si>
    <t>same as PV_1</t>
  </si>
  <si>
    <t>Used Imperial East CREZ</t>
  </si>
  <si>
    <t>Used Riverside East CREZ</t>
  </si>
  <si>
    <t>Rice Solar Energy Project (Central Receiver)</t>
  </si>
  <si>
    <t>Number of Sites</t>
  </si>
  <si>
    <t>Large Roof</t>
  </si>
  <si>
    <t>Mojave</t>
  </si>
  <si>
    <t>Latitude X1</t>
  </si>
  <si>
    <t>Latitude X2</t>
  </si>
  <si>
    <t>Longitude Y1</t>
  </si>
  <si>
    <t>Longitude Y2</t>
  </si>
  <si>
    <t>Large_Ground_1</t>
  </si>
  <si>
    <t>Large_Ground_2</t>
  </si>
  <si>
    <t>Area Number</t>
  </si>
  <si>
    <t>Large_Ground_3</t>
  </si>
  <si>
    <t>SMALL SOLAR</t>
  </si>
  <si>
    <t>Large_Ground_4</t>
  </si>
  <si>
    <t>Large_Ground_6</t>
  </si>
  <si>
    <t>Large_Ground_5</t>
  </si>
  <si>
    <t>Large_Ground_7</t>
  </si>
  <si>
    <t>Mid_Ground</t>
  </si>
  <si>
    <t>merged with Large_Ground_2</t>
  </si>
  <si>
    <t>Small_Ground</t>
  </si>
  <si>
    <t>(302.9+132.9+26.1)</t>
  </si>
  <si>
    <t>Large_Roof_1</t>
  </si>
  <si>
    <t>Large_Roof_2</t>
  </si>
  <si>
    <t>Notes</t>
  </si>
  <si>
    <t>Large_Ground_8</t>
  </si>
  <si>
    <t>Large_Ground_9</t>
  </si>
  <si>
    <t>Large_Ground_10</t>
  </si>
  <si>
    <t>Large_Ground_11</t>
  </si>
  <si>
    <t>Large_Roof_3</t>
  </si>
  <si>
    <t>Large_Roof_4</t>
  </si>
  <si>
    <t>Large_Roof_5</t>
  </si>
  <si>
    <t>merged with Large_Ground_10</t>
  </si>
  <si>
    <t>355.1+12.5</t>
  </si>
  <si>
    <t>not included</t>
  </si>
  <si>
    <t>Large_Ground_13</t>
  </si>
  <si>
    <t>Large_Ground_14</t>
  </si>
  <si>
    <t>Large_Ground_15</t>
  </si>
  <si>
    <t>Large_Ground_16</t>
  </si>
  <si>
    <t>240.5+48.4+13.1</t>
  </si>
  <si>
    <t>Large_Roof_6</t>
  </si>
  <si>
    <t>Large_Roof_7</t>
  </si>
  <si>
    <t>Large_Roof_8</t>
  </si>
  <si>
    <t>Large_Roof_9</t>
  </si>
  <si>
    <t>Mid &amp; Small Ground</t>
  </si>
  <si>
    <t>Large_Ground_17</t>
  </si>
  <si>
    <t>Large_Ground_18</t>
  </si>
  <si>
    <t>24.34% and 26.1%</t>
  </si>
  <si>
    <t>Large_Roof_10</t>
  </si>
  <si>
    <t>Large_Roof_11</t>
  </si>
  <si>
    <t>DISTRIBUTED SOLAR</t>
  </si>
  <si>
    <t>Distributed_Solar_1</t>
  </si>
  <si>
    <t>Nameplate at CF=21.0%</t>
  </si>
  <si>
    <t>Distributed_Solar_2</t>
  </si>
  <si>
    <t>Distributed_Solar_3</t>
  </si>
  <si>
    <t>Distributed_Solar_4</t>
  </si>
  <si>
    <t>Total DG</t>
  </si>
  <si>
    <t>fixed tilt - 25 degrees cadmium telluride</t>
  </si>
  <si>
    <t>fixed tilt - 15 degrees polycrystalline</t>
  </si>
  <si>
    <t>Technology:</t>
  </si>
  <si>
    <t xml:space="preserve">Large Roof </t>
  </si>
  <si>
    <t>Large_Ground_12</t>
  </si>
  <si>
    <t>merged with Large_Ground_18</t>
  </si>
  <si>
    <t>merged with Large_Ground_12</t>
  </si>
  <si>
    <t>merged with Large_Ground_15</t>
  </si>
  <si>
    <t>Distributed_Solar_5</t>
  </si>
  <si>
    <t>merged with Large_Roof_8</t>
  </si>
  <si>
    <t>fixed tilt</t>
  </si>
  <si>
    <t>1_LG_1</t>
  </si>
  <si>
    <t>1_LG_2</t>
  </si>
  <si>
    <t>1_LG_3</t>
  </si>
  <si>
    <t>1_LG_4</t>
  </si>
  <si>
    <t>1_LG_5</t>
  </si>
  <si>
    <t>1_LG_6</t>
  </si>
  <si>
    <t>1_LG_7</t>
  </si>
  <si>
    <t>1_LR_1</t>
  </si>
  <si>
    <t>1_LR_2</t>
  </si>
  <si>
    <t>2_LG_1</t>
  </si>
  <si>
    <t>2_LG_2</t>
  </si>
  <si>
    <t>2_LG_3</t>
  </si>
  <si>
    <t>2_LG_4</t>
  </si>
  <si>
    <t>2_LR_1</t>
  </si>
  <si>
    <t>2_LR_2</t>
  </si>
  <si>
    <t>3_LG_1</t>
  </si>
  <si>
    <t>3_LG_2</t>
  </si>
  <si>
    <t>3_LG_3</t>
  </si>
  <si>
    <t>3_LG_4</t>
  </si>
  <si>
    <t>3_LR_1</t>
  </si>
  <si>
    <t>3_LR_2</t>
  </si>
  <si>
    <t>3_LR_3</t>
  </si>
  <si>
    <t>4_LG_1</t>
  </si>
  <si>
    <t>4_LG_2</t>
  </si>
  <si>
    <t>4_LG_3</t>
  </si>
  <si>
    <t>4_LR_1</t>
  </si>
  <si>
    <t>4_LR_2</t>
  </si>
  <si>
    <t>4_LR_3</t>
  </si>
  <si>
    <t>4_LR_4</t>
  </si>
  <si>
    <t>4_DS_1</t>
  </si>
  <si>
    <t>4_DS_2</t>
  </si>
  <si>
    <t>3_DS_1</t>
  </si>
  <si>
    <t>1_DS_1</t>
  </si>
  <si>
    <t>1_DS_2</t>
  </si>
  <si>
    <t>NREL Number</t>
  </si>
  <si>
    <t>Alberta_W1</t>
  </si>
  <si>
    <t>Alberta_W2</t>
  </si>
  <si>
    <t>Arizona_W1</t>
  </si>
  <si>
    <t>Arizona_W2</t>
  </si>
  <si>
    <t>Colorado_W1</t>
  </si>
  <si>
    <t>Colorado_W2</t>
  </si>
  <si>
    <t>Colorado_W3</t>
  </si>
  <si>
    <t>Colorado_W4</t>
  </si>
  <si>
    <t>Imperial_W1</t>
  </si>
  <si>
    <t>Imperial_W2</t>
  </si>
  <si>
    <t>New_Mexico_W1</t>
  </si>
  <si>
    <t>New_Mexico_W2</t>
  </si>
  <si>
    <t>New_Mexico_W3</t>
  </si>
  <si>
    <t>New_Mexico_W4</t>
  </si>
  <si>
    <t>Non_CREZ_W</t>
  </si>
  <si>
    <t>Northwest_W1</t>
  </si>
  <si>
    <t>Northwest_W2 (former Oregon_W)</t>
  </si>
  <si>
    <t>Northwest_W3 (former Washington_W)</t>
  </si>
  <si>
    <t>Northwest_W4</t>
  </si>
  <si>
    <t>Northwest_W5</t>
  </si>
  <si>
    <t>Northwest_W6</t>
  </si>
  <si>
    <t>Northwest_W7</t>
  </si>
  <si>
    <t>same as Northwest_W6 scaled down</t>
  </si>
  <si>
    <t xml:space="preserve">2 profiles needed </t>
  </si>
  <si>
    <t>Palm_Springs_W1</t>
  </si>
  <si>
    <t>Palm_Springs_W2</t>
  </si>
  <si>
    <t>San_Bernardino-Lucerne_W1</t>
  </si>
  <si>
    <t>San_Bernardino-Lucerne_W2</t>
  </si>
  <si>
    <t>San_Bernardino-Lucerne_W3</t>
  </si>
  <si>
    <t>San_Diego_South_W1</t>
  </si>
  <si>
    <t>San_Diego_South_W2</t>
  </si>
  <si>
    <t>Solano_W1</t>
  </si>
  <si>
    <t>actual 150 MW (1) - 2010 scaled</t>
  </si>
  <si>
    <t>Solano_W2</t>
  </si>
  <si>
    <t>actual 160 MW  - 2010 scaled</t>
  </si>
  <si>
    <t>Solano_W3</t>
  </si>
  <si>
    <t>same as Solano_W2 scaled down</t>
  </si>
  <si>
    <t>Solano_W4</t>
  </si>
  <si>
    <t>actual 150 MW (2) - 2010 scaled</t>
  </si>
  <si>
    <t>Tehachapi_W1</t>
  </si>
  <si>
    <t>Tehachapi_W2</t>
  </si>
  <si>
    <t>Tehachapi_W3</t>
  </si>
  <si>
    <t>Tehachapi_W4</t>
  </si>
  <si>
    <t>Tehachapi_W5</t>
  </si>
  <si>
    <t>Tehachapi_W6</t>
  </si>
  <si>
    <t>90 MW profile needed for all cases</t>
  </si>
  <si>
    <t>Utah_W1</t>
  </si>
  <si>
    <t>13.5 MW profile needed for 3 cases (scale 90 MW up)</t>
  </si>
  <si>
    <t>Utah_W2</t>
  </si>
  <si>
    <t>same as Utah_W1 scaled up</t>
  </si>
  <si>
    <t>96 MW profile needed for 4 cases</t>
  </si>
  <si>
    <t>Wyoming_W2</t>
  </si>
  <si>
    <t xml:space="preserve">Scaled Cap. Factor (matching E3 CF) </t>
  </si>
  <si>
    <t>Original NREL Cap. Factor</t>
  </si>
  <si>
    <t>Check for Total MW</t>
  </si>
  <si>
    <t>Total PV</t>
  </si>
  <si>
    <t>Total ST</t>
  </si>
  <si>
    <t>Total Large</t>
  </si>
  <si>
    <t>Carrizo South_PV_5</t>
  </si>
  <si>
    <t>3_PV_5</t>
  </si>
  <si>
    <t>Total Small PV</t>
  </si>
  <si>
    <t>* Assumes that single Non CREZ wind profile combines all Non CREZ sites - used location in desert area near Barstow for all non CREZ profiles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</si>
</sst>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\ ;\(&quot;$&quot;#,##0\)"/>
    <numFmt numFmtId="167" formatCode="m/d"/>
    <numFmt numFmtId="168" formatCode="0.000000"/>
    <numFmt numFmtId="169" formatCode="_(* #,##0.0_);_(* \(#,##0.0\);_(* &quot;-&quot;??_);_(@_)"/>
    <numFmt numFmtId="170" formatCode="0_);\(0\)"/>
    <numFmt numFmtId="171" formatCode="_(* #,##0_);_(* \(#,##0\);_(* &quot;-&quot;??_);_(@_)"/>
    <numFmt numFmtId="172" formatCode="#,##0.0"/>
    <numFmt numFmtId="173" formatCode=";;;"/>
    <numFmt numFmtId="174" formatCode="_(* #,##0.0_);_(* \(#,##0.0\);_(* &quot;-&quot;?_);_(@_)"/>
    <numFmt numFmtId="175" formatCode="d\.m\.yy"/>
    <numFmt numFmtId="176" formatCode="#,##0.0_);[Red]\(#,##0.0\)"/>
    <numFmt numFmtId="177" formatCode="&quot;$&quot;#,##0.0_);\(&quot;$&quot;#,##0.0\)"/>
    <numFmt numFmtId="178" formatCode="&quot;$&quot;\ \ \ #,##0;&quot;$&quot;\ \ \(#,##0\)"/>
    <numFmt numFmtId="179" formatCode="#,##0.00&quot; $&quot;;\-#,##0.00&quot; $&quot;"/>
    <numFmt numFmtId="180" formatCode="0.00;[Red]0.00"/>
    <numFmt numFmtId="181" formatCode="#,##0.00&quot; F&quot;_);\(#,##0.00&quot; F&quot;\)"/>
    <numFmt numFmtId="182" formatCode="_(* #,##0.00000_);_(* \(#,##0.00000\);_(* &quot;-&quot;??_);_(@_)"/>
    <numFmt numFmtId="183" formatCode="&quot;$&quot;#,##0.00&quot;(l)&quot;_);\(&quot;$&quot;#,##0.00&quot;(l)&quot;\)"/>
    <numFmt numFmtId="184" formatCode="[Blue]0%"/>
    <numFmt numFmtId="185" formatCode="_(* #,##0.00_);_(* \(#,##0.00\);_(* &quot;-&quot;_);_(@_)"/>
    <numFmt numFmtId="186" formatCode="0.0000"/>
    <numFmt numFmtId="187" formatCode="#,##0.0_);\(#,##0.0\)"/>
    <numFmt numFmtId="188" formatCode="&quot;$&quot;#,##0.0;\(&quot;$&quot;#,##0.0\);&quot;$&quot;#,##0.0"/>
    <numFmt numFmtId="189" formatCode="&quot;$&quot;#,##0.000_);\(&quot;$&quot;#,##0.000\)"/>
    <numFmt numFmtId="190" formatCode="#,##0.00000_);\(#,##0.00000\)"/>
    <numFmt numFmtId="191" formatCode="0.000"/>
    <numFmt numFmtId="192" formatCode="mm/dd/yy"/>
    <numFmt numFmtId="193" formatCode="&quot;$&quot;#,##0"/>
    <numFmt numFmtId="194" formatCode="#,##0.0000_);\(#,##0.0000\)"/>
    <numFmt numFmtId="195" formatCode="0.0\x"/>
    <numFmt numFmtId="196" formatCode="_-* #,##0.00\ [$€-1]_-;\-* #,##0.00\ [$€-1]_-;_-* &quot;-&quot;??\ [$€-1]_-"/>
    <numFmt numFmtId="197" formatCode="\«#,##0;_(* #,##0;_(* &quot;-&quot;??_);_(@_)"/>
    <numFmt numFmtId="198" formatCode="mm/dd/yy;@"/>
    <numFmt numFmtId="199" formatCode="_(&quot;$&quot;* #,##0_);_(&quot;$&quot;* \(#,##0\);_(&quot;$&quot;* &quot;-&quot;??_);_(@_)"/>
    <numFmt numFmtId="200" formatCode="0.00%;\(0.00%\)"/>
    <numFmt numFmtId="201" formatCode="[Blue]0.0%"/>
    <numFmt numFmtId="202" formatCode="_(&quot;$&quot;* #,##0.0_);_(&quot;$&quot;* \(#,##0.0\);_(&quot;$&quot;* &quot;-&quot;??_);_(@_)"/>
    <numFmt numFmtId="203" formatCode="&quot;$&quot;#,##0.00"/>
    <numFmt numFmtId="204" formatCode="[$-409]mmm\-yy;@"/>
    <numFmt numFmtId="205" formatCode="_(* #,##0.0\x_);_(* \(#,##0.0\x\);_(* &quot;-&quot;??_);_(@_)"/>
    <numFmt numFmtId="206" formatCode="&quot;$&quot;#,##0.0"/>
    <numFmt numFmtId="207" formatCode="0.00_);\(0.00\);0.00_);@_)"/>
    <numFmt numFmtId="208" formatCode="0.0;[Red]0.0"/>
    <numFmt numFmtId="209" formatCode="#,##0.0\x_);\(#,##0.0\x\);&quot;-x&quot;_);@_)"/>
    <numFmt numFmtId="210" formatCode="0.000%"/>
    <numFmt numFmtId="211" formatCode="0.00_);\(0.00\)"/>
    <numFmt numFmtId="212" formatCode="_-* #,##0.0_-;\-* #,##0.0_-;_-* &quot;-&quot;??_-;_-@_-"/>
    <numFmt numFmtId="213" formatCode="#,##0.000"/>
    <numFmt numFmtId="214" formatCode="_(&quot;$&quot;* #,##0.00_);_(&quot;$&quot;* \(#,##0.00\);_(* &quot;-&quot;_);_(@_)"/>
    <numFmt numFmtId="215" formatCode="_(&quot;$&quot;* #,##0.0_);_(&quot;$&quot;* \(#,##0.0\);_(* &quot;-&quot;_);_(@_)"/>
    <numFmt numFmtId="216" formatCode="_(* #,##0.0_);_(* \(#,##0.0\);_(* &quot;-&quot;_);_(@_)"/>
    <numFmt numFmtId="217" formatCode="#,##0&quot; $&quot;;\-#,##0&quot; $&quot;"/>
    <numFmt numFmtId="218" formatCode="#,##0&quot; $&quot;;[Red]\-#,##0&quot; $&quot;"/>
    <numFmt numFmtId="219" formatCode="General_)"/>
    <numFmt numFmtId="220" formatCode="0.000_);\(0.000\)"/>
    <numFmt numFmtId="221" formatCode="&quot;Yes&quot;;;\ &quot;No&quot;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b/>
      <sz val="11"/>
      <color indexed="43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Times"/>
      <family val="1"/>
    </font>
    <font>
      <sz val="12"/>
      <name val="Arial"/>
      <family val="2"/>
    </font>
    <font>
      <sz val="9"/>
      <name val="Palatino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color indexed="12"/>
      <name val="Times New Roman"/>
      <family val="1"/>
    </font>
    <font>
      <u val="singleAccounting"/>
      <sz val="10"/>
      <name val="Arial"/>
      <family val="2"/>
    </font>
    <font>
      <b/>
      <sz val="11"/>
      <color indexed="10"/>
      <name val="Calibri"/>
      <family val="2"/>
    </font>
    <font>
      <b/>
      <sz val="8"/>
      <name val="Times New Roman"/>
      <family val="1"/>
    </font>
    <font>
      <sz val="8"/>
      <name val="Helv"/>
      <family val="0"/>
    </font>
    <font>
      <sz val="12"/>
      <name val="Times New Roman"/>
      <family val="1"/>
    </font>
    <font>
      <sz val="10"/>
      <name val="Tms Rmn"/>
      <family val="0"/>
    </font>
    <font>
      <sz val="10"/>
      <color indexed="8"/>
      <name val="Arial"/>
      <family val="2"/>
    </font>
    <font>
      <sz val="10"/>
      <name val="Times"/>
      <family val="1"/>
    </font>
    <font>
      <u val="single"/>
      <sz val="8"/>
      <color indexed="12"/>
      <name val="Times New Roman"/>
      <family val="1"/>
    </font>
    <font>
      <sz val="10"/>
      <name val="MS Sans Serif"/>
      <family val="2"/>
    </font>
    <font>
      <sz val="8"/>
      <color indexed="12"/>
      <name val="Times New Roman"/>
      <family val="1"/>
    </font>
    <font>
      <u val="doubleAccounting"/>
      <sz val="10"/>
      <name val="Arial"/>
      <family val="2"/>
    </font>
    <font>
      <sz val="8"/>
      <color indexed="17"/>
      <name val="Arial"/>
      <family val="2"/>
    </font>
    <font>
      <b/>
      <sz val="8"/>
      <name val="Arial"/>
      <family val="2"/>
    </font>
    <font>
      <b/>
      <sz val="15"/>
      <color indexed="62"/>
      <name val="Calibri"/>
      <family val="2"/>
    </font>
    <font>
      <sz val="18"/>
      <name val="Helvetica-Black"/>
      <family val="0"/>
    </font>
    <font>
      <i/>
      <sz val="14"/>
      <name val="Palatino"/>
      <family val="1"/>
    </font>
    <font>
      <b/>
      <sz val="11"/>
      <color indexed="62"/>
      <name val="Calibri"/>
      <family val="2"/>
    </font>
    <font>
      <sz val="10"/>
      <name val="Helv"/>
      <family val="0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b/>
      <sz val="10"/>
      <color indexed="10"/>
      <name val="Arial Narrow"/>
      <family val="2"/>
    </font>
    <font>
      <sz val="18"/>
      <color indexed="17"/>
      <name val="Arial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sz val="10"/>
      <name val="MS Serif"/>
      <family val="1"/>
    </font>
    <font>
      <sz val="12"/>
      <name val="Helv"/>
      <family val="0"/>
    </font>
    <font>
      <sz val="10"/>
      <name val="Palatino"/>
      <family val="1"/>
    </font>
    <font>
      <sz val="8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color indexed="16"/>
      <name val="Helvetica-Black"/>
      <family val="0"/>
    </font>
    <font>
      <sz val="10"/>
      <color indexed="10"/>
      <name val="Arial"/>
      <family val="2"/>
    </font>
    <font>
      <strike/>
      <sz val="10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8"/>
      <name val="Arial"/>
      <family val="2"/>
    </font>
    <font>
      <b/>
      <sz val="16"/>
      <name val="Arial"/>
      <family val="2"/>
    </font>
    <font>
      <i/>
      <sz val="8"/>
      <color indexed="8"/>
      <name val="Arial"/>
      <family val="2"/>
    </font>
    <font>
      <b/>
      <sz val="14"/>
      <name val="Arial"/>
      <family val="2"/>
    </font>
    <font>
      <sz val="8"/>
      <color indexed="39"/>
      <name val="Arial"/>
      <family val="2"/>
    </font>
    <font>
      <sz val="7"/>
      <name val="Arial"/>
      <family val="2"/>
    </font>
    <font>
      <b/>
      <sz val="1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sz val="7"/>
      <name val="Palatino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20"/>
      <name val="Arial"/>
      <family val="2"/>
    </font>
    <font>
      <sz val="9"/>
      <name val="Times New Roman"/>
      <family val="1"/>
    </font>
    <font>
      <sz val="8"/>
      <color indexed="18"/>
      <name val="Times New Roman"/>
      <family val="1"/>
    </font>
    <font>
      <i/>
      <sz val="10"/>
      <name val="Arial Narrow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15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mediumGray">
        <fgColor indexed="55"/>
        <bgColor indexed="5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54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/>
      <top/>
      <bottom style="hair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/>
      <top style="double"/>
      <bottom style="double"/>
    </border>
    <border>
      <left/>
      <right/>
      <top/>
      <bottom style="dotted"/>
    </border>
    <border>
      <left style="thin"/>
      <right style="thin"/>
      <top style="thin"/>
      <bottom style="thin"/>
    </border>
    <border>
      <left/>
      <right/>
      <top/>
      <bottom style="thin">
        <color indexed="2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thick"/>
    </border>
    <border>
      <left style="double"/>
      <right style="double"/>
      <top style="double"/>
      <bottom style="double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 style="medium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/>
      <top/>
      <bottom style="medium"/>
    </border>
    <border>
      <left/>
      <right/>
      <top style="medium">
        <color indexed="23"/>
      </top>
      <bottom style="medium">
        <color indexed="23"/>
      </bottom>
    </border>
    <border>
      <left/>
      <right/>
      <top style="medium"/>
      <bottom style="thin"/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63"/>
      </top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7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24" fillId="0" borderId="0" applyFont="0" applyFill="0" applyBorder="0" applyAlignment="0">
      <protection/>
    </xf>
    <xf numFmtId="168" fontId="2" fillId="0" borderId="0">
      <alignment horizontal="left" wrapText="1"/>
      <protection/>
    </xf>
    <xf numFmtId="0" fontId="2" fillId="0" borderId="0" applyNumberFormat="0" applyFill="0" applyBorder="0" applyAlignment="0" applyProtection="0"/>
    <xf numFmtId="168" fontId="2" fillId="0" borderId="0">
      <alignment horizontal="left" wrapText="1"/>
      <protection/>
    </xf>
    <xf numFmtId="38" fontId="24" fillId="0" borderId="1">
      <alignment/>
      <protection/>
    </xf>
    <xf numFmtId="38" fontId="24" fillId="0" borderId="1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0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9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91" fillId="2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9" borderId="0" applyNumberFormat="0" applyBorder="0" applyAlignment="0" applyProtection="0"/>
    <xf numFmtId="0" fontId="91" fillId="3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91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6" borderId="0" applyNumberFormat="0" applyBorder="0" applyAlignment="0" applyProtection="0"/>
    <xf numFmtId="0" fontId="9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91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7" borderId="0" applyNumberFormat="0" applyBorder="0" applyAlignment="0" applyProtection="0"/>
    <xf numFmtId="0" fontId="91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91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29" borderId="0" applyNumberFormat="0" applyBorder="0" applyAlignment="0" applyProtection="0"/>
    <xf numFmtId="0" fontId="91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25" borderId="0" applyNumberFormat="0" applyBorder="0" applyAlignment="0" applyProtection="0"/>
    <xf numFmtId="0" fontId="91" fillId="44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45" borderId="0" applyNumberFormat="0" applyBorder="0" applyAlignment="0" applyProtection="0"/>
    <xf numFmtId="0" fontId="91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91" fillId="47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1" borderId="0" applyNumberFormat="0" applyBorder="0" applyAlignment="0" applyProtection="0"/>
    <xf numFmtId="174" fontId="25" fillId="0" borderId="0" applyFont="0" applyFill="0" applyBorder="0" applyProtection="0">
      <alignment horizontal="right"/>
    </xf>
    <xf numFmtId="175" fontId="24" fillId="4" borderId="2">
      <alignment horizontal="center" vertical="center"/>
      <protection/>
    </xf>
    <xf numFmtId="175" fontId="24" fillId="4" borderId="2">
      <alignment horizontal="center" vertical="center"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8" fillId="48" borderId="0">
      <alignment horizontal="left"/>
      <protection/>
    </xf>
    <xf numFmtId="0" fontId="92" fillId="4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176" fontId="29" fillId="0" borderId="0" applyFont="0" applyFill="0" applyBorder="0" applyAlignment="0" applyProtection="0"/>
    <xf numFmtId="0" fontId="6" fillId="0" borderId="0" applyNumberFormat="0" applyFont="0" applyAlignment="0">
      <protection/>
    </xf>
    <xf numFmtId="177" fontId="30" fillId="0" borderId="4" applyNumberFormat="0" applyFill="0" applyBorder="0" applyAlignment="0" applyProtection="0"/>
    <xf numFmtId="177" fontId="30" fillId="0" borderId="4" applyNumberFormat="0" applyFill="0" applyBorder="0" applyAlignment="0" applyProtection="0"/>
    <xf numFmtId="177" fontId="30" fillId="0" borderId="4" applyNumberFormat="0" applyFill="0" applyBorder="0" applyAlignment="0" applyProtection="0"/>
    <xf numFmtId="177" fontId="30" fillId="0" borderId="4" applyNumberFormat="0" applyFill="0" applyBorder="0" applyAlignment="0" applyProtection="0"/>
    <xf numFmtId="178" fontId="2" fillId="0" borderId="0" applyFont="0" applyFill="0" applyBorder="0" applyAlignment="0" applyProtection="0"/>
    <xf numFmtId="177" fontId="31" fillId="0" borderId="4" applyNumberFormat="0" applyFill="0" applyBorder="0" applyAlignment="0" applyProtection="0"/>
    <xf numFmtId="177" fontId="31" fillId="0" borderId="4" applyNumberFormat="0" applyFill="0" applyBorder="0" applyAlignment="0" applyProtection="0"/>
    <xf numFmtId="177" fontId="31" fillId="0" borderId="4" applyNumberFormat="0" applyFill="0" applyBorder="0" applyAlignment="0" applyProtection="0"/>
    <xf numFmtId="177" fontId="31" fillId="0" borderId="4" applyNumberFormat="0" applyFill="0" applyBorder="0" applyAlignment="0" applyProtection="0"/>
    <xf numFmtId="7" fontId="32" fillId="0" borderId="0">
      <alignment horizontal="right"/>
      <protection locked="0"/>
    </xf>
    <xf numFmtId="0" fontId="2" fillId="0" borderId="0" applyNumberFormat="0" applyFill="0" applyBorder="0" applyAlignment="0" applyProtection="0"/>
    <xf numFmtId="39" fontId="33" fillId="0" borderId="0" applyFont="0" applyFill="0" applyBorder="0" applyAlignment="0" applyProtection="0"/>
    <xf numFmtId="179" fontId="2" fillId="0" borderId="0" applyFill="0" applyBorder="0" applyAlignment="0">
      <protection/>
    </xf>
    <xf numFmtId="179" fontId="2" fillId="0" borderId="0" applyFill="0" applyBorder="0" applyAlignment="0">
      <protection/>
    </xf>
    <xf numFmtId="174" fontId="2" fillId="0" borderId="0" applyFill="0" applyBorder="0" applyAlignment="0">
      <protection/>
    </xf>
    <xf numFmtId="180" fontId="2" fillId="0" borderId="0" applyFill="0" applyBorder="0" applyAlignment="0">
      <protection/>
    </xf>
    <xf numFmtId="181" fontId="2" fillId="0" borderId="0" applyFill="0" applyBorder="0" applyAlignment="0">
      <protection/>
    </xf>
    <xf numFmtId="179" fontId="2" fillId="0" borderId="0" applyFill="0" applyBorder="0" applyAlignment="0">
      <protection/>
    </xf>
    <xf numFmtId="182" fontId="2" fillId="0" borderId="0" applyFill="0" applyBorder="0" applyAlignment="0">
      <protection/>
    </xf>
    <xf numFmtId="179" fontId="2" fillId="0" borderId="0" applyFill="0" applyBorder="0" applyAlignment="0">
      <protection/>
    </xf>
    <xf numFmtId="0" fontId="93" fillId="50" borderId="5" applyNumberFormat="0" applyAlignment="0" applyProtection="0"/>
    <xf numFmtId="0" fontId="8" fillId="48" borderId="6" applyNumberFormat="0" applyAlignment="0" applyProtection="0"/>
    <xf numFmtId="0" fontId="8" fillId="48" borderId="6" applyNumberFormat="0" applyAlignment="0" applyProtection="0"/>
    <xf numFmtId="0" fontId="8" fillId="48" borderId="6" applyNumberFormat="0" applyAlignment="0" applyProtection="0"/>
    <xf numFmtId="0" fontId="8" fillId="48" borderId="6" applyNumberFormat="0" applyAlignment="0" applyProtection="0"/>
    <xf numFmtId="0" fontId="8" fillId="48" borderId="6" applyNumberFormat="0" applyAlignment="0" applyProtection="0"/>
    <xf numFmtId="0" fontId="8" fillId="48" borderId="6" applyNumberFormat="0" applyAlignment="0" applyProtection="0"/>
    <xf numFmtId="0" fontId="8" fillId="48" borderId="6" applyNumberFormat="0" applyAlignment="0" applyProtection="0"/>
    <xf numFmtId="0" fontId="8" fillId="48" borderId="6" applyNumberFormat="0" applyAlignment="0" applyProtection="0"/>
    <xf numFmtId="0" fontId="8" fillId="48" borderId="6" applyNumberFormat="0" applyAlignment="0" applyProtection="0"/>
    <xf numFmtId="0" fontId="8" fillId="48" borderId="6" applyNumberFormat="0" applyAlignment="0" applyProtection="0"/>
    <xf numFmtId="0" fontId="8" fillId="48" borderId="6" applyNumberFormat="0" applyAlignment="0" applyProtection="0"/>
    <xf numFmtId="0" fontId="8" fillId="48" borderId="6" applyNumberFormat="0" applyAlignment="0" applyProtection="0"/>
    <xf numFmtId="0" fontId="8" fillId="48" borderId="6" applyNumberFormat="0" applyAlignment="0" applyProtection="0"/>
    <xf numFmtId="0" fontId="8" fillId="48" borderId="6" applyNumberFormat="0" applyAlignment="0" applyProtection="0"/>
    <xf numFmtId="0" fontId="8" fillId="48" borderId="6" applyNumberFormat="0" applyAlignment="0" applyProtection="0"/>
    <xf numFmtId="0" fontId="8" fillId="48" borderId="6" applyNumberFormat="0" applyAlignment="0" applyProtection="0"/>
    <xf numFmtId="0" fontId="8" fillId="48" borderId="6" applyNumberFormat="0" applyAlignment="0" applyProtection="0"/>
    <xf numFmtId="0" fontId="8" fillId="48" borderId="6" applyNumberFormat="0" applyAlignment="0" applyProtection="0"/>
    <xf numFmtId="0" fontId="34" fillId="51" borderId="6" applyNumberFormat="0" applyAlignment="0" applyProtection="0"/>
    <xf numFmtId="0" fontId="34" fillId="51" borderId="6" applyNumberFormat="0" applyAlignment="0" applyProtection="0"/>
    <xf numFmtId="0" fontId="34" fillId="51" borderId="6" applyNumberFormat="0" applyAlignment="0" applyProtection="0"/>
    <xf numFmtId="39" fontId="29" fillId="52" borderId="0" applyNumberFormat="0" applyFont="0" applyBorder="0" applyAlignment="0">
      <protection/>
    </xf>
    <xf numFmtId="176" fontId="35" fillId="0" borderId="0" applyFont="0" applyFill="0" applyBorder="0" applyAlignment="0" applyProtection="0"/>
    <xf numFmtId="0" fontId="94" fillId="53" borderId="7" applyNumberFormat="0" applyAlignment="0" applyProtection="0"/>
    <xf numFmtId="0" fontId="9" fillId="54" borderId="8" applyNumberFormat="0" applyAlignment="0" applyProtection="0"/>
    <xf numFmtId="0" fontId="9" fillId="54" borderId="8" applyNumberFormat="0" applyAlignment="0" applyProtection="0"/>
    <xf numFmtId="0" fontId="9" fillId="54" borderId="8" applyNumberFormat="0" applyAlignment="0" applyProtection="0"/>
    <xf numFmtId="0" fontId="9" fillId="54" borderId="8" applyNumberFormat="0" applyAlignment="0" applyProtection="0"/>
    <xf numFmtId="0" fontId="9" fillId="54" borderId="8" applyNumberFormat="0" applyAlignment="0" applyProtection="0"/>
    <xf numFmtId="0" fontId="9" fillId="54" borderId="8" applyNumberFormat="0" applyAlignment="0" applyProtection="0"/>
    <xf numFmtId="183" fontId="36" fillId="0" borderId="9">
      <alignment horizontal="right"/>
      <protection/>
    </xf>
    <xf numFmtId="183" fontId="36" fillId="0" borderId="9">
      <alignment horizontal="right"/>
      <protection/>
    </xf>
    <xf numFmtId="43" fontId="0" fillId="0" borderId="0" applyFont="0" applyFill="0" applyBorder="0" applyAlignment="0" applyProtection="0"/>
    <xf numFmtId="37" fontId="37" fillId="0" borderId="0">
      <alignment/>
      <protection/>
    </xf>
    <xf numFmtId="41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4" fontId="36" fillId="0" borderId="0" applyFont="0" applyFill="0" applyBorder="0" applyAlignment="0" applyProtection="0"/>
    <xf numFmtId="185" fontId="37" fillId="0" borderId="0">
      <alignment/>
      <protection/>
    </xf>
    <xf numFmtId="165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 applyNumberFormat="0" applyAlignment="0">
      <protection/>
    </xf>
    <xf numFmtId="44" fontId="0" fillId="0" borderId="0" applyFont="0" applyFill="0" applyBorder="0" applyAlignment="0" applyProtection="0"/>
    <xf numFmtId="188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189" fontId="37" fillId="0" borderId="0">
      <alignment/>
      <protection/>
    </xf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8" fontId="2" fillId="0" borderId="10">
      <alignment/>
      <protection locked="0"/>
    </xf>
    <xf numFmtId="8" fontId="2" fillId="0" borderId="10">
      <alignment/>
      <protection locked="0"/>
    </xf>
    <xf numFmtId="8" fontId="2" fillId="0" borderId="10">
      <alignment/>
      <protection locked="0"/>
    </xf>
    <xf numFmtId="184" fontId="3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6" fontId="2" fillId="0" borderId="0" applyFill="0" applyBorder="0">
      <alignment horizontal="right"/>
      <protection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1" fontId="2" fillId="0" borderId="0" applyFill="0" applyBorder="0">
      <alignment horizontal="right"/>
      <protection/>
    </xf>
    <xf numFmtId="171" fontId="2" fillId="0" borderId="9" applyFill="0" applyBorder="0">
      <alignment horizontal="right"/>
      <protection/>
    </xf>
    <xf numFmtId="171" fontId="2" fillId="0" borderId="9" applyFill="0" applyBorder="0">
      <alignment horizontal="right"/>
      <protection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4" fontId="38" fillId="0" borderId="0">
      <alignment/>
      <protection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9" fillId="0" borderId="0" applyFont="0" applyFill="0" applyBorder="0" applyAlignment="0" applyProtection="0"/>
    <xf numFmtId="14" fontId="39" fillId="0" borderId="0" applyFill="0" applyBorder="0" applyAlignment="0">
      <protection/>
    </xf>
    <xf numFmtId="14" fontId="40" fillId="0" borderId="0">
      <alignment/>
      <protection/>
    </xf>
    <xf numFmtId="14" fontId="41" fillId="0" borderId="0">
      <alignment horizontal="right"/>
      <protection locked="0"/>
    </xf>
    <xf numFmtId="14" fontId="35" fillId="0" borderId="0" applyFont="0" applyFill="0" applyBorder="0" applyAlignment="0" applyProtection="0"/>
    <xf numFmtId="193" fontId="2" fillId="0" borderId="0" applyFont="0" applyFill="0" applyBorder="0" applyAlignment="0" applyProtection="0"/>
    <xf numFmtId="38" fontId="42" fillId="0" borderId="11">
      <alignment vertical="center"/>
      <protection/>
    </xf>
    <xf numFmtId="8" fontId="29" fillId="0" borderId="0" applyFont="0" applyFill="0" applyBorder="0" applyAlignment="0" applyProtection="0"/>
    <xf numFmtId="177" fontId="29" fillId="0" borderId="0">
      <alignment/>
      <protection/>
    </xf>
    <xf numFmtId="177" fontId="43" fillId="0" borderId="0">
      <alignment/>
      <protection locked="0"/>
    </xf>
    <xf numFmtId="7" fontId="29" fillId="0" borderId="0">
      <alignment/>
      <protection/>
    </xf>
    <xf numFmtId="194" fontId="2" fillId="0" borderId="0" applyFont="0" applyFill="0" applyBorder="0" applyAlignment="0" applyProtection="0"/>
    <xf numFmtId="6" fontId="29" fillId="0" borderId="0" applyFont="0" applyFill="0" applyBorder="0" applyAlignment="0" applyProtection="0"/>
    <xf numFmtId="195" fontId="29" fillId="0" borderId="12" applyNumberFormat="0" applyFont="0" applyFill="0" applyAlignment="0" applyProtection="0"/>
    <xf numFmtId="42" fontId="44" fillId="0" borderId="0" applyFill="0" applyBorder="0" applyAlignment="0" applyProtection="0"/>
    <xf numFmtId="179" fontId="2" fillId="0" borderId="0" applyFill="0" applyBorder="0" applyAlignment="0">
      <protection/>
    </xf>
    <xf numFmtId="179" fontId="2" fillId="0" borderId="0" applyFill="0" applyBorder="0" applyAlignment="0">
      <protection/>
    </xf>
    <xf numFmtId="179" fontId="2" fillId="0" borderId="0" applyFill="0" applyBorder="0" applyAlignment="0">
      <protection/>
    </xf>
    <xf numFmtId="182" fontId="2" fillId="0" borderId="0" applyFill="0" applyBorder="0" applyAlignment="0">
      <protection/>
    </xf>
    <xf numFmtId="179" fontId="2" fillId="0" borderId="0" applyFill="0" applyBorder="0" applyAlignment="0">
      <protection/>
    </xf>
    <xf numFmtId="0" fontId="2" fillId="0" borderId="0" applyNumberFormat="0" applyAlignment="0">
      <protection/>
    </xf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5" fillId="0" borderId="13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97" fontId="25" fillId="0" borderId="0">
      <alignment horizontal="left"/>
      <protection/>
    </xf>
    <xf numFmtId="197" fontId="25" fillId="0" borderId="0">
      <alignment horizontal="left"/>
      <protection/>
    </xf>
    <xf numFmtId="198" fontId="25" fillId="0" borderId="0" applyFont="0" applyFill="0" applyBorder="0" applyProtection="0">
      <alignment horizontal="right"/>
    </xf>
    <xf numFmtId="0" fontId="2" fillId="0" borderId="0">
      <alignment/>
      <protection/>
    </xf>
    <xf numFmtId="0" fontId="96" fillId="5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177" fontId="25" fillId="0" borderId="14" applyNumberFormat="0" applyFont="0" applyFill="0" applyAlignment="0" applyProtection="0"/>
    <xf numFmtId="177" fontId="45" fillId="0" borderId="4" applyNumberFormat="0" applyFill="0" applyBorder="0" applyAlignment="0" applyProtection="0"/>
    <xf numFmtId="177" fontId="45" fillId="0" borderId="4" applyNumberFormat="0" applyFill="0" applyBorder="0" applyAlignment="0" applyProtection="0"/>
    <xf numFmtId="177" fontId="45" fillId="0" borderId="4" applyNumberFormat="0" applyFill="0" applyBorder="0" applyAlignment="0" applyProtection="0"/>
    <xf numFmtId="177" fontId="45" fillId="0" borderId="4" applyNumberFormat="0" applyFill="0" applyBorder="0" applyAlignment="0" applyProtection="0"/>
    <xf numFmtId="38" fontId="25" fillId="48" borderId="0" applyNumberFormat="0" applyBorder="0" applyAlignment="0" applyProtection="0"/>
    <xf numFmtId="38" fontId="25" fillId="48" borderId="0" applyNumberFormat="0" applyBorder="0" applyAlignment="0" applyProtection="0"/>
    <xf numFmtId="199" fontId="2" fillId="0" borderId="0" applyFill="0" applyBorder="0" applyAlignment="0" applyProtection="0"/>
    <xf numFmtId="200" fontId="46" fillId="10" borderId="13" applyNumberFormat="0" applyFont="0" applyAlignment="0">
      <protection/>
    </xf>
    <xf numFmtId="201" fontId="36" fillId="0" borderId="0" applyFont="0" applyFill="0" applyBorder="0" applyAlignment="0" applyProtection="0"/>
    <xf numFmtId="202" fontId="2" fillId="0" borderId="0" applyNumberFormat="0" applyFill="0" applyBorder="0" applyProtection="0">
      <alignment horizontal="right"/>
    </xf>
    <xf numFmtId="0" fontId="20" fillId="0" borderId="15" applyNumberFormat="0" applyAlignment="0" applyProtection="0"/>
    <xf numFmtId="0" fontId="20" fillId="0" borderId="16">
      <alignment horizontal="left" vertical="center"/>
      <protection/>
    </xf>
    <xf numFmtId="49" fontId="21" fillId="0" borderId="13">
      <alignment horizontal="center"/>
      <protection/>
    </xf>
    <xf numFmtId="0" fontId="97" fillId="0" borderId="17" applyNumberFormat="0" applyFill="0" applyAlignment="0" applyProtection="0"/>
    <xf numFmtId="0" fontId="22" fillId="0" borderId="0" applyNumberFormat="0" applyFont="0" applyFill="0" applyAlignment="0" applyProtection="0"/>
    <xf numFmtId="0" fontId="22" fillId="0" borderId="0" applyNumberFormat="0" applyFont="0" applyFill="0" applyAlignment="0" applyProtection="0"/>
    <xf numFmtId="0" fontId="22" fillId="0" borderId="0" applyNumberFormat="0" applyFont="0" applyFill="0" applyAlignment="0" applyProtection="0"/>
    <xf numFmtId="0" fontId="22" fillId="0" borderId="0" applyNumberFormat="0" applyFont="0" applyFill="0" applyAlignment="0" applyProtection="0"/>
    <xf numFmtId="0" fontId="22" fillId="0" borderId="0" applyNumberFormat="0" applyFon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22" fillId="0" borderId="0" applyNumberFormat="0" applyFont="0" applyFill="0" applyAlignment="0" applyProtection="0"/>
    <xf numFmtId="0" fontId="22" fillId="0" borderId="0" applyNumberFormat="0" applyFont="0" applyFill="0" applyAlignment="0" applyProtection="0"/>
    <xf numFmtId="0" fontId="12" fillId="0" borderId="18" applyNumberFormat="0" applyFill="0" applyAlignment="0" applyProtection="0"/>
    <xf numFmtId="0" fontId="22" fillId="0" borderId="0" applyNumberFormat="0" applyFont="0" applyFill="0" applyAlignment="0" applyProtection="0"/>
    <xf numFmtId="0" fontId="22" fillId="0" borderId="0" applyNumberFormat="0" applyFon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22" fillId="0" borderId="0" applyNumberFormat="0" applyFon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22" fillId="0" borderId="0" applyNumberFormat="0" applyFon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22" fillId="0" borderId="0" applyNumberFormat="0" applyFon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22" fillId="0" borderId="0" applyNumberFormat="0" applyFont="0" applyFill="0" applyAlignment="0" applyProtection="0"/>
    <xf numFmtId="0" fontId="22" fillId="0" borderId="0" applyNumberFormat="0" applyFont="0" applyFill="0" applyAlignment="0" applyProtection="0"/>
    <xf numFmtId="0" fontId="12" fillId="0" borderId="18" applyNumberFormat="0" applyFill="0" applyAlignment="0" applyProtection="0"/>
    <xf numFmtId="0" fontId="22" fillId="0" borderId="0" applyNumberFormat="0" applyFont="0" applyFill="0" applyAlignment="0" applyProtection="0"/>
    <xf numFmtId="0" fontId="22" fillId="0" borderId="0" applyNumberFormat="0" applyFon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22" fillId="0" borderId="0" applyNumberFormat="0" applyFont="0" applyFill="0" applyAlignment="0" applyProtection="0"/>
    <xf numFmtId="0" fontId="22" fillId="0" borderId="0" applyNumberFormat="0" applyFont="0" applyFill="0" applyAlignment="0" applyProtection="0"/>
    <xf numFmtId="0" fontId="22" fillId="0" borderId="0" applyNumberFormat="0" applyFont="0" applyFill="0" applyAlignment="0" applyProtection="0"/>
    <xf numFmtId="0" fontId="22" fillId="0" borderId="0" applyNumberFormat="0" applyFont="0" applyFill="0" applyAlignment="0" applyProtection="0"/>
    <xf numFmtId="0" fontId="22" fillId="0" borderId="0" applyNumberFormat="0" applyFont="0" applyFill="0" applyAlignment="0" applyProtection="0"/>
    <xf numFmtId="0" fontId="22" fillId="0" borderId="0" applyNumberFormat="0" applyFont="0" applyFill="0" applyAlignment="0" applyProtection="0"/>
    <xf numFmtId="0" fontId="22" fillId="0" borderId="0" applyNumberFormat="0" applyFont="0" applyFill="0" applyAlignment="0" applyProtection="0"/>
    <xf numFmtId="0" fontId="98" fillId="0" borderId="20" applyNumberFormat="0" applyFill="0" applyAlignment="0" applyProtection="0"/>
    <xf numFmtId="0" fontId="20" fillId="0" borderId="0" applyNumberFormat="0" applyFont="0" applyFill="0" applyAlignment="0" applyProtection="0"/>
    <xf numFmtId="0" fontId="20" fillId="0" borderId="0" applyNumberFormat="0" applyFont="0" applyFill="0" applyAlignment="0" applyProtection="0"/>
    <xf numFmtId="0" fontId="20" fillId="0" borderId="0" applyNumberFormat="0" applyFont="0" applyFill="0" applyAlignment="0" applyProtection="0"/>
    <xf numFmtId="0" fontId="20" fillId="0" borderId="0" applyNumberFormat="0" applyFont="0" applyFill="0" applyAlignment="0" applyProtection="0"/>
    <xf numFmtId="0" fontId="20" fillId="0" borderId="0" applyNumberFormat="0" applyFon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48" fillId="0" borderId="0" applyProtection="0">
      <alignment horizontal="left"/>
    </xf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20" fillId="0" borderId="0" applyNumberFormat="0" applyFont="0" applyFill="0" applyAlignment="0" applyProtection="0"/>
    <xf numFmtId="0" fontId="20" fillId="0" borderId="0" applyNumberFormat="0" applyFont="0" applyFill="0" applyAlignment="0" applyProtection="0"/>
    <xf numFmtId="0" fontId="13" fillId="0" borderId="21" applyNumberFormat="0" applyFill="0" applyAlignment="0" applyProtection="0"/>
    <xf numFmtId="0" fontId="20" fillId="0" borderId="0" applyNumberFormat="0" applyFont="0" applyFill="0" applyAlignment="0" applyProtection="0"/>
    <xf numFmtId="0" fontId="20" fillId="0" borderId="0" applyNumberFormat="0" applyFon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20" fillId="0" borderId="0" applyNumberFormat="0" applyFon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20" fillId="0" borderId="0" applyNumberFormat="0" applyFon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20" fillId="0" borderId="0" applyNumberFormat="0" applyFon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20" fillId="0" borderId="0" applyNumberFormat="0" applyFont="0" applyFill="0" applyAlignment="0" applyProtection="0"/>
    <xf numFmtId="0" fontId="20" fillId="0" borderId="0" applyNumberFormat="0" applyFont="0" applyFill="0" applyAlignment="0" applyProtection="0"/>
    <xf numFmtId="0" fontId="13" fillId="0" borderId="21" applyNumberFormat="0" applyFill="0" applyAlignment="0" applyProtection="0"/>
    <xf numFmtId="0" fontId="20" fillId="0" borderId="0" applyNumberFormat="0" applyFont="0" applyFill="0" applyAlignment="0" applyProtection="0"/>
    <xf numFmtId="0" fontId="20" fillId="0" borderId="0" applyNumberFormat="0" applyFon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13" fillId="0" borderId="21" applyNumberFormat="0" applyFill="0" applyAlignment="0" applyProtection="0"/>
    <xf numFmtId="0" fontId="20" fillId="0" borderId="0" applyNumberFormat="0" applyFont="0" applyFill="0" applyAlignment="0" applyProtection="0"/>
    <xf numFmtId="0" fontId="20" fillId="0" borderId="0" applyNumberFormat="0" applyFont="0" applyFill="0" applyAlignment="0" applyProtection="0"/>
    <xf numFmtId="0" fontId="20" fillId="0" borderId="0" applyNumberFormat="0" applyFont="0" applyFill="0" applyAlignment="0" applyProtection="0"/>
    <xf numFmtId="0" fontId="20" fillId="0" borderId="0" applyNumberFormat="0" applyFont="0" applyFill="0" applyAlignment="0" applyProtection="0"/>
    <xf numFmtId="0" fontId="20" fillId="0" borderId="0" applyNumberFormat="0" applyFont="0" applyFill="0" applyAlignment="0" applyProtection="0"/>
    <xf numFmtId="0" fontId="20" fillId="0" borderId="0" applyNumberFormat="0" applyFont="0" applyFill="0" applyAlignment="0" applyProtection="0"/>
    <xf numFmtId="0" fontId="20" fillId="0" borderId="0" applyNumberFormat="0" applyFont="0" applyFill="0" applyAlignment="0" applyProtection="0"/>
    <xf numFmtId="0" fontId="99" fillId="0" borderId="22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49" fillId="0" borderId="0" applyProtection="0">
      <alignment horizontal="left"/>
    </xf>
    <xf numFmtId="0" fontId="9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7" fontId="51" fillId="0" borderId="0">
      <alignment horizontal="right"/>
      <protection/>
    </xf>
    <xf numFmtId="187" fontId="51" fillId="0" borderId="0">
      <alignment horizontal="left"/>
      <protection/>
    </xf>
    <xf numFmtId="179" fontId="2" fillId="0" borderId="0">
      <alignment/>
      <protection locked="0"/>
    </xf>
    <xf numFmtId="179" fontId="2" fillId="0" borderId="0">
      <alignment/>
      <protection locked="0"/>
    </xf>
    <xf numFmtId="0" fontId="52" fillId="0" borderId="24" applyNumberFormat="0" applyFill="0" applyBorder="0" applyAlignment="0" applyProtection="0"/>
    <xf numFmtId="0" fontId="52" fillId="0" borderId="24" applyNumberFormat="0" applyFill="0" applyBorder="0" applyAlignment="0" applyProtection="0"/>
    <xf numFmtId="0" fontId="52" fillId="0" borderId="24" applyNumberFormat="0" applyFill="0" applyBorder="0" applyAlignment="0" applyProtection="0"/>
    <xf numFmtId="0" fontId="52" fillId="0" borderId="24" applyNumberFormat="0" applyFill="0" applyBorder="0" applyAlignment="0" applyProtection="0"/>
    <xf numFmtId="0" fontId="52" fillId="0" borderId="24" applyNumberFormat="0" applyFill="0" applyBorder="0" applyAlignment="0" applyProtection="0"/>
    <xf numFmtId="0" fontId="52" fillId="0" borderId="24" applyNumberFormat="0" applyFill="0" applyBorder="0" applyAlignment="0" applyProtection="0"/>
    <xf numFmtId="0" fontId="52" fillId="0" borderId="24" applyNumberFormat="0" applyFill="0" applyBorder="0" applyAlignment="0" applyProtection="0"/>
    <xf numFmtId="0" fontId="52" fillId="0" borderId="24" applyNumberFormat="0" applyFill="0" applyBorder="0" applyAlignment="0" applyProtection="0"/>
    <xf numFmtId="0" fontId="52" fillId="0" borderId="24" applyNumberFormat="0" applyFill="0" applyBorder="0" applyAlignment="0" applyProtection="0"/>
    <xf numFmtId="0" fontId="52" fillId="0" borderId="24" applyNumberFormat="0" applyFill="0" applyBorder="0" applyAlignment="0" applyProtection="0"/>
    <xf numFmtId="0" fontId="52" fillId="0" borderId="24" applyNumberFormat="0" applyFill="0" applyBorder="0" applyAlignment="0" applyProtection="0"/>
    <xf numFmtId="0" fontId="52" fillId="0" borderId="24" applyNumberFormat="0" applyFill="0" applyBorder="0" applyAlignment="0" applyProtection="0"/>
    <xf numFmtId="0" fontId="52" fillId="0" borderId="24" applyNumberFormat="0" applyFill="0" applyBorder="0" applyAlignment="0" applyProtection="0"/>
    <xf numFmtId="0" fontId="52" fillId="0" borderId="24" applyNumberFormat="0" applyFill="0" applyBorder="0" applyAlignment="0" applyProtection="0"/>
    <xf numFmtId="0" fontId="52" fillId="0" borderId="24" applyNumberFormat="0" applyFill="0" applyBorder="0" applyAlignment="0" applyProtection="0"/>
    <xf numFmtId="0" fontId="52" fillId="0" borderId="24" applyNumberFormat="0" applyFill="0" applyBorder="0" applyAlignment="0" applyProtection="0"/>
    <xf numFmtId="0" fontId="52" fillId="0" borderId="24" applyNumberFormat="0" applyFill="0" applyBorder="0" applyAlignment="0" applyProtection="0"/>
    <xf numFmtId="0" fontId="52" fillId="0" borderId="24" applyNumberFormat="0" applyFill="0" applyBorder="0" applyAlignment="0" applyProtection="0"/>
    <xf numFmtId="0" fontId="52" fillId="0" borderId="24" applyNumberFormat="0" applyFill="0" applyBorder="0" applyAlignment="0" applyProtection="0"/>
    <xf numFmtId="0" fontId="52" fillId="0" borderId="24" applyNumberFormat="0" applyFill="0" applyBorder="0" applyAlignment="0" applyProtection="0"/>
    <xf numFmtId="0" fontId="52" fillId="0" borderId="24" applyNumberFormat="0" applyFill="0" applyBorder="0" applyAlignment="0" applyProtection="0"/>
    <xf numFmtId="0" fontId="52" fillId="0" borderId="24" applyNumberFormat="0" applyFill="0" applyBorder="0" applyAlignment="0" applyProtection="0"/>
    <xf numFmtId="0" fontId="52" fillId="0" borderId="24" applyNumberFormat="0" applyFill="0" applyBorder="0" applyAlignment="0" applyProtection="0"/>
    <xf numFmtId="0" fontId="53" fillId="0" borderId="25" applyNumberFormat="0" applyFill="0" applyAlignment="0" applyProtection="0"/>
    <xf numFmtId="176" fontId="29" fillId="0" borderId="0" applyFont="0" applyFill="0" applyBorder="0" applyAlignment="0" applyProtection="0"/>
    <xf numFmtId="0" fontId="100" fillId="56" borderId="5" applyNumberFormat="0" applyAlignment="0" applyProtection="0"/>
    <xf numFmtId="0" fontId="54" fillId="21" borderId="1">
      <alignment/>
      <protection/>
    </xf>
    <xf numFmtId="165" fontId="2" fillId="10" borderId="0">
      <alignment/>
      <protection/>
    </xf>
    <xf numFmtId="10" fontId="2" fillId="10" borderId="0">
      <alignment/>
      <protection/>
    </xf>
    <xf numFmtId="37" fontId="2" fillId="10" borderId="0">
      <alignment/>
      <protection/>
    </xf>
    <xf numFmtId="10" fontId="25" fillId="10" borderId="13" applyNumberFormat="0" applyBorder="0" applyAlignment="0" applyProtection="0"/>
    <xf numFmtId="10" fontId="25" fillId="10" borderId="13" applyNumberFormat="0" applyBorder="0" applyAlignment="0" applyProtection="0"/>
    <xf numFmtId="0" fontId="51" fillId="57" borderId="26" applyNumberFormat="0" applyFont="0" applyBorder="0" applyAlignment="0" applyProtection="0"/>
    <xf numFmtId="0" fontId="51" fillId="57" borderId="26" applyNumberFormat="0" applyFont="0" applyBorder="0" applyAlignment="0" applyProtection="0"/>
    <xf numFmtId="0" fontId="51" fillId="57" borderId="26" applyNumberFormat="0" applyFont="0" applyBorder="0" applyAlignment="0" applyProtection="0"/>
    <xf numFmtId="0" fontId="51" fillId="57" borderId="26" applyNumberFormat="0" applyFont="0" applyBorder="0" applyAlignment="0" applyProtection="0"/>
    <xf numFmtId="0" fontId="51" fillId="57" borderId="26" applyNumberFormat="0" applyFont="0" applyBorder="0" applyAlignment="0" applyProtection="0"/>
    <xf numFmtId="0" fontId="51" fillId="57" borderId="26" applyNumberFormat="0" applyFont="0" applyBorder="0" applyAlignment="0" applyProtection="0"/>
    <xf numFmtId="0" fontId="51" fillId="57" borderId="26" applyNumberFormat="0" applyFont="0" applyBorder="0" applyAlignment="0" applyProtection="0"/>
    <xf numFmtId="0" fontId="51" fillId="57" borderId="26" applyNumberFormat="0" applyFont="0" applyBorder="0" applyAlignment="0" applyProtection="0"/>
    <xf numFmtId="0" fontId="51" fillId="57" borderId="26" applyNumberFormat="0" applyFont="0" applyBorder="0" applyAlignment="0" applyProtection="0"/>
    <xf numFmtId="0" fontId="51" fillId="57" borderId="26" applyNumberFormat="0" applyFont="0" applyBorder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51" fillId="57" borderId="26" applyNumberFormat="0" applyFont="0" applyBorder="0" applyAlignment="0" applyProtection="0"/>
    <xf numFmtId="0" fontId="51" fillId="57" borderId="26" applyNumberFormat="0" applyFont="0" applyBorder="0" applyAlignment="0" applyProtection="0"/>
    <xf numFmtId="0" fontId="51" fillId="57" borderId="26" applyNumberFormat="0" applyFont="0" applyBorder="0" applyAlignment="0" applyProtection="0"/>
    <xf numFmtId="0" fontId="51" fillId="57" borderId="26" applyNumberFormat="0" applyFont="0" applyBorder="0" applyAlignment="0" applyProtection="0"/>
    <xf numFmtId="0" fontId="51" fillId="57" borderId="26" applyNumberFormat="0" applyFont="0" applyBorder="0" applyAlignment="0" applyProtection="0"/>
    <xf numFmtId="0" fontId="51" fillId="57" borderId="26" applyNumberFormat="0" applyFont="0" applyBorder="0" applyAlignment="0" applyProtection="0"/>
    <xf numFmtId="0" fontId="51" fillId="57" borderId="26" applyNumberFormat="0" applyFont="0" applyBorder="0" applyAlignment="0" applyProtection="0"/>
    <xf numFmtId="0" fontId="51" fillId="57" borderId="26" applyNumberFormat="0" applyFont="0" applyBorder="0" applyAlignment="0" applyProtection="0"/>
    <xf numFmtId="0" fontId="51" fillId="57" borderId="26" applyNumberFormat="0" applyFont="0" applyBorder="0" applyAlignment="0" applyProtection="0"/>
    <xf numFmtId="0" fontId="51" fillId="57" borderId="26" applyNumberFormat="0" applyFont="0" applyBorder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51" fillId="57" borderId="26" applyNumberFormat="0" applyFont="0" applyBorder="0" applyAlignment="0" applyProtection="0"/>
    <xf numFmtId="0" fontId="51" fillId="57" borderId="26" applyNumberFormat="0" applyFont="0" applyBorder="0" applyAlignment="0" applyProtection="0"/>
    <xf numFmtId="0" fontId="51" fillId="57" borderId="26" applyNumberFormat="0" applyFont="0" applyBorder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51" fillId="57" borderId="26" applyNumberFormat="0" applyFont="0" applyBorder="0" applyAlignment="0" applyProtection="0"/>
    <xf numFmtId="0" fontId="51" fillId="57" borderId="26" applyNumberFormat="0" applyFont="0" applyBorder="0" applyAlignment="0" applyProtection="0"/>
    <xf numFmtId="0" fontId="51" fillId="57" borderId="26" applyNumberFormat="0" applyFont="0" applyBorder="0" applyAlignment="0" applyProtection="0"/>
    <xf numFmtId="37" fontId="2" fillId="10" borderId="0">
      <alignment/>
      <protection/>
    </xf>
    <xf numFmtId="0" fontId="2" fillId="57" borderId="27" applyBorder="0" applyAlignment="0" applyProtection="0"/>
    <xf numFmtId="203" fontId="2" fillId="0" borderId="0">
      <alignment horizontal="left"/>
      <protection/>
    </xf>
    <xf numFmtId="179" fontId="2" fillId="0" borderId="0" applyFill="0" applyBorder="0" applyAlignment="0">
      <protection/>
    </xf>
    <xf numFmtId="179" fontId="2" fillId="0" borderId="0" applyFill="0" applyBorder="0" applyAlignment="0">
      <protection/>
    </xf>
    <xf numFmtId="179" fontId="2" fillId="0" borderId="0" applyFill="0" applyBorder="0" applyAlignment="0">
      <protection/>
    </xf>
    <xf numFmtId="182" fontId="2" fillId="0" borderId="0" applyFill="0" applyBorder="0" applyAlignment="0">
      <protection/>
    </xf>
    <xf numFmtId="179" fontId="2" fillId="0" borderId="0" applyFill="0" applyBorder="0" applyAlignment="0">
      <protection/>
    </xf>
    <xf numFmtId="0" fontId="101" fillId="0" borderId="28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3" fillId="0" borderId="30" applyNumberFormat="0" applyFill="0" applyAlignment="0" applyProtection="0"/>
    <xf numFmtId="0" fontId="2" fillId="0" borderId="31" applyBorder="0">
      <alignment/>
      <protection/>
    </xf>
    <xf numFmtId="187" fontId="55" fillId="9" borderId="0" applyNumberFormat="0" applyFont="0" applyFill="0" applyBorder="0" applyAlignment="0">
      <protection/>
    </xf>
    <xf numFmtId="199" fontId="2" fillId="0" borderId="0" applyFill="0" applyBorder="0" applyAlignment="0" applyProtection="0"/>
    <xf numFmtId="204" fontId="25" fillId="0" borderId="0" applyFont="0" applyFill="0" applyBorder="0" applyProtection="0">
      <alignment horizontal="right"/>
    </xf>
    <xf numFmtId="0" fontId="2" fillId="0" borderId="0" applyNumberFormat="0">
      <alignment horizontal="right"/>
      <protection/>
    </xf>
    <xf numFmtId="205" fontId="25" fillId="0" borderId="0" applyFill="0" applyBorder="0" applyProtection="0">
      <alignment horizontal="right"/>
    </xf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102" fillId="5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21" borderId="0" applyNumberFormat="0" applyBorder="0" applyAlignment="0" applyProtection="0"/>
    <xf numFmtId="209" fontId="24" fillId="0" borderId="0" applyFont="0" applyFill="0" applyBorder="0" applyAlignment="0" applyProtection="0"/>
    <xf numFmtId="37" fontId="57" fillId="0" borderId="0">
      <alignment/>
      <protection/>
    </xf>
    <xf numFmtId="21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168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0" fillId="59" borderId="32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1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1" fillId="10" borderId="33" applyNumberFormat="0" applyFont="0" applyAlignment="0" applyProtection="0"/>
    <xf numFmtId="0" fontId="1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1" fontId="43" fillId="0" borderId="0">
      <alignment horizontal="right"/>
      <protection locked="0"/>
    </xf>
    <xf numFmtId="164" fontId="61" fillId="0" borderId="0">
      <alignment horizontal="right"/>
      <protection locked="0"/>
    </xf>
    <xf numFmtId="187" fontId="43" fillId="0" borderId="0">
      <alignment/>
      <protection locked="0"/>
    </xf>
    <xf numFmtId="2" fontId="61" fillId="0" borderId="0">
      <alignment horizontal="right"/>
      <protection locked="0"/>
    </xf>
    <xf numFmtId="2" fontId="43" fillId="0" borderId="0">
      <alignment horizontal="right"/>
      <protection locked="0"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206" fontId="2" fillId="0" borderId="0" applyFill="0" applyBorder="0">
      <alignment horizontal="right"/>
      <protection/>
    </xf>
    <xf numFmtId="211" fontId="2" fillId="0" borderId="0" applyFill="0" applyBorder="0">
      <alignment horizontal="right"/>
      <protection/>
    </xf>
    <xf numFmtId="210" fontId="51" fillId="0" borderId="0" applyFill="0" applyBorder="0">
      <alignment horizontal="right"/>
      <protection/>
    </xf>
    <xf numFmtId="0" fontId="51" fillId="0" borderId="34" applyNumberFormat="0" applyFont="0" applyFill="0" applyAlignment="0" applyProtection="0"/>
    <xf numFmtId="0" fontId="51" fillId="0" borderId="34" applyNumberFormat="0" applyFont="0" applyFill="0" applyAlignment="0" applyProtection="0"/>
    <xf numFmtId="0" fontId="51" fillId="0" borderId="34" applyNumberFormat="0" applyFont="0" applyFill="0" applyAlignment="0" applyProtection="0"/>
    <xf numFmtId="0" fontId="103" fillId="50" borderId="35" applyNumberFormat="0" applyAlignment="0" applyProtection="0"/>
    <xf numFmtId="0" fontId="18" fillId="48" borderId="36" applyNumberFormat="0" applyAlignment="0" applyProtection="0"/>
    <xf numFmtId="0" fontId="18" fillId="48" borderId="36" applyNumberFormat="0" applyAlignment="0" applyProtection="0"/>
    <xf numFmtId="0" fontId="18" fillId="48" borderId="36" applyNumberFormat="0" applyAlignment="0" applyProtection="0"/>
    <xf numFmtId="0" fontId="18" fillId="48" borderId="36" applyNumberFormat="0" applyAlignment="0" applyProtection="0"/>
    <xf numFmtId="0" fontId="18" fillId="48" borderId="36" applyNumberFormat="0" applyAlignment="0" applyProtection="0"/>
    <xf numFmtId="0" fontId="18" fillId="48" borderId="36" applyNumberFormat="0" applyAlignment="0" applyProtection="0"/>
    <xf numFmtId="0" fontId="18" fillId="48" borderId="36" applyNumberFormat="0" applyAlignment="0" applyProtection="0"/>
    <xf numFmtId="0" fontId="18" fillId="48" borderId="36" applyNumberFormat="0" applyAlignment="0" applyProtection="0"/>
    <xf numFmtId="0" fontId="18" fillId="48" borderId="36" applyNumberFormat="0" applyAlignment="0" applyProtection="0"/>
    <xf numFmtId="0" fontId="18" fillId="48" borderId="36" applyNumberFormat="0" applyAlignment="0" applyProtection="0"/>
    <xf numFmtId="0" fontId="18" fillId="48" borderId="36" applyNumberFormat="0" applyAlignment="0" applyProtection="0"/>
    <xf numFmtId="0" fontId="18" fillId="48" borderId="36" applyNumberFormat="0" applyAlignment="0" applyProtection="0"/>
    <xf numFmtId="0" fontId="18" fillId="48" borderId="36" applyNumberFormat="0" applyAlignment="0" applyProtection="0"/>
    <xf numFmtId="0" fontId="18" fillId="48" borderId="36" applyNumberFormat="0" applyAlignment="0" applyProtection="0"/>
    <xf numFmtId="0" fontId="18" fillId="48" borderId="36" applyNumberFormat="0" applyAlignment="0" applyProtection="0"/>
    <xf numFmtId="0" fontId="18" fillId="48" borderId="36" applyNumberFormat="0" applyAlignment="0" applyProtection="0"/>
    <xf numFmtId="0" fontId="18" fillId="48" borderId="36" applyNumberFormat="0" applyAlignment="0" applyProtection="0"/>
    <xf numFmtId="0" fontId="18" fillId="48" borderId="36" applyNumberFormat="0" applyAlignment="0" applyProtection="0"/>
    <xf numFmtId="0" fontId="18" fillId="51" borderId="36" applyNumberFormat="0" applyAlignment="0" applyProtection="0"/>
    <xf numFmtId="0" fontId="18" fillId="51" borderId="36" applyNumberFormat="0" applyAlignment="0" applyProtection="0"/>
    <xf numFmtId="0" fontId="18" fillId="51" borderId="36" applyNumberFormat="0" applyAlignment="0" applyProtection="0"/>
    <xf numFmtId="40" fontId="39" fillId="51" borderId="0">
      <alignment horizontal="right"/>
      <protection/>
    </xf>
    <xf numFmtId="0" fontId="62" fillId="10" borderId="0">
      <alignment horizontal="center"/>
      <protection/>
    </xf>
    <xf numFmtId="0" fontId="63" fillId="60" borderId="37">
      <alignment/>
      <protection/>
    </xf>
    <xf numFmtId="0" fontId="64" fillId="0" borderId="0" applyBorder="0">
      <alignment horizontal="centerContinuous"/>
      <protection/>
    </xf>
    <xf numFmtId="0" fontId="65" fillId="0" borderId="0" applyBorder="0">
      <alignment horizontal="centerContinuous"/>
      <protection/>
    </xf>
    <xf numFmtId="1" fontId="66" fillId="0" borderId="0" applyProtection="0">
      <alignment horizontal="right" vertical="center"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187" fontId="37" fillId="0" borderId="0">
      <alignment/>
      <protection/>
    </xf>
    <xf numFmtId="165" fontId="29" fillId="0" borderId="0">
      <alignment horizontal="right"/>
      <protection/>
    </xf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>
      <alignment/>
      <protection/>
    </xf>
    <xf numFmtId="10" fontId="2" fillId="0" borderId="0" applyFont="0" applyFill="0" applyBorder="0" applyAlignment="0" applyProtection="0"/>
    <xf numFmtId="210" fontId="2" fillId="0" borderId="0">
      <alignment/>
      <protection/>
    </xf>
    <xf numFmtId="165" fontId="51" fillId="0" borderId="0">
      <alignment/>
      <protection/>
    </xf>
    <xf numFmtId="165" fontId="43" fillId="0" borderId="0">
      <alignment/>
      <protection/>
    </xf>
    <xf numFmtId="170" fontId="2" fillId="0" borderId="0">
      <alignment/>
      <protection/>
    </xf>
    <xf numFmtId="10" fontId="43" fillId="0" borderId="0">
      <alignment/>
      <protection locked="0"/>
    </xf>
    <xf numFmtId="172" fontId="2" fillId="0" borderId="0" applyFont="0" applyFill="0" applyBorder="0" applyAlignment="0" applyProtection="0"/>
    <xf numFmtId="176" fontId="29" fillId="0" borderId="0" applyFont="0" applyFill="0" applyBorder="0" applyAlignment="0" applyProtection="0"/>
    <xf numFmtId="179" fontId="2" fillId="0" borderId="0" applyFill="0" applyBorder="0" applyAlignment="0">
      <protection/>
    </xf>
    <xf numFmtId="179" fontId="2" fillId="0" borderId="0" applyFill="0" applyBorder="0" applyAlignment="0">
      <protection/>
    </xf>
    <xf numFmtId="179" fontId="2" fillId="0" borderId="0" applyFill="0" applyBorder="0" applyAlignment="0">
      <protection/>
    </xf>
    <xf numFmtId="182" fontId="2" fillId="0" borderId="0" applyFill="0" applyBorder="0" applyAlignment="0">
      <protection/>
    </xf>
    <xf numFmtId="179" fontId="2" fillId="0" borderId="0" applyFill="0" applyBorder="0" applyAlignment="0">
      <protection/>
    </xf>
    <xf numFmtId="38" fontId="29" fillId="0" borderId="0" applyFont="0" applyFill="0" applyBorder="0" applyAlignment="0" applyProtection="0"/>
    <xf numFmtId="189" fontId="51" fillId="0" borderId="0" applyProtection="0">
      <alignment horizontal="right"/>
    </xf>
    <xf numFmtId="189" fontId="51" fillId="0" borderId="0">
      <alignment horizontal="right"/>
      <protection locked="0"/>
    </xf>
    <xf numFmtId="0" fontId="42" fillId="0" borderId="0" applyNumberFormat="0" applyFont="0" applyFill="0" applyBorder="0" applyAlignment="0" applyProtection="0"/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2" fillId="0" borderId="38">
      <alignment horizontal="center"/>
      <protection/>
    </xf>
    <xf numFmtId="0" fontId="2" fillId="0" borderId="38">
      <alignment horizontal="center"/>
      <protection/>
    </xf>
    <xf numFmtId="0" fontId="2" fillId="0" borderId="38">
      <alignment horizontal="center"/>
      <protection/>
    </xf>
    <xf numFmtId="0" fontId="2" fillId="0" borderId="38">
      <alignment horizontal="center"/>
      <protection/>
    </xf>
    <xf numFmtId="3" fontId="42" fillId="0" borderId="0" applyFont="0" applyFill="0" applyBorder="0" applyAlignment="0" applyProtection="0"/>
    <xf numFmtId="0" fontId="42" fillId="61" borderId="0" applyNumberFormat="0" applyFont="0" applyBorder="0" applyAlignment="0" applyProtection="0"/>
    <xf numFmtId="0" fontId="67" fillId="0" borderId="0">
      <alignment/>
      <protection/>
    </xf>
    <xf numFmtId="192" fontId="36" fillId="0" borderId="0" applyNumberFormat="0" applyFill="0" applyBorder="0" applyAlignment="0" applyProtection="0"/>
    <xf numFmtId="0" fontId="2" fillId="0" borderId="39">
      <alignment vertical="center"/>
      <protection/>
    </xf>
    <xf numFmtId="0" fontId="2" fillId="0" borderId="39">
      <alignment vertical="center"/>
      <protection/>
    </xf>
    <xf numFmtId="0" fontId="2" fillId="0" borderId="39">
      <alignment vertical="center"/>
      <protection/>
    </xf>
    <xf numFmtId="0" fontId="2" fillId="0" borderId="39">
      <alignment vertical="center"/>
      <protection/>
    </xf>
    <xf numFmtId="0" fontId="2" fillId="0" borderId="39">
      <alignment vertical="center"/>
      <protection/>
    </xf>
    <xf numFmtId="0" fontId="2" fillId="0" borderId="39">
      <alignment vertical="center"/>
      <protection/>
    </xf>
    <xf numFmtId="0" fontId="2" fillId="0" borderId="39">
      <alignment vertical="center"/>
      <protection/>
    </xf>
    <xf numFmtId="0" fontId="2" fillId="0" borderId="39">
      <alignment vertical="center"/>
      <protection/>
    </xf>
    <xf numFmtId="0" fontId="2" fillId="0" borderId="39">
      <alignment vertical="center"/>
      <protection/>
    </xf>
    <xf numFmtId="0" fontId="2" fillId="0" borderId="39">
      <alignment vertical="center"/>
      <protection/>
    </xf>
    <xf numFmtId="0" fontId="2" fillId="0" borderId="39">
      <alignment vertical="center"/>
      <protection/>
    </xf>
    <xf numFmtId="0" fontId="2" fillId="0" borderId="39">
      <alignment vertical="center"/>
      <protection/>
    </xf>
    <xf numFmtId="0" fontId="38" fillId="0" borderId="40">
      <alignment/>
      <protection/>
    </xf>
    <xf numFmtId="176" fontId="29" fillId="0" borderId="0" applyFont="0" applyFill="0" applyBorder="0" applyAlignment="0" applyProtection="0"/>
    <xf numFmtId="42" fontId="33" fillId="0" borderId="0" applyFill="0" applyBorder="0" applyAlignment="0" applyProtection="0"/>
    <xf numFmtId="0" fontId="60" fillId="0" borderId="0">
      <alignment horizontal="center"/>
      <protection/>
    </xf>
    <xf numFmtId="0" fontId="68" fillId="0" borderId="0">
      <alignment/>
      <protection/>
    </xf>
    <xf numFmtId="168" fontId="2" fillId="0" borderId="0">
      <alignment horizontal="left" wrapText="1"/>
      <protection/>
    </xf>
    <xf numFmtId="168" fontId="2" fillId="0" borderId="0">
      <alignment horizontal="left" wrapText="1"/>
      <protection/>
    </xf>
    <xf numFmtId="168" fontId="2" fillId="0" borderId="0">
      <alignment horizontal="left" wrapText="1"/>
      <protection/>
    </xf>
    <xf numFmtId="168" fontId="2" fillId="0" borderId="0">
      <alignment horizontal="left" wrapText="1"/>
      <protection/>
    </xf>
    <xf numFmtId="168" fontId="2" fillId="0" borderId="0">
      <alignment horizontal="left" wrapText="1"/>
      <protection/>
    </xf>
    <xf numFmtId="168" fontId="2" fillId="0" borderId="0">
      <alignment horizontal="left" wrapText="1"/>
      <protection/>
    </xf>
    <xf numFmtId="168" fontId="2" fillId="0" borderId="0">
      <alignment horizontal="left" wrapText="1"/>
      <protection/>
    </xf>
    <xf numFmtId="168" fontId="2" fillId="0" borderId="0">
      <alignment horizontal="left" wrapText="1"/>
      <protection/>
    </xf>
    <xf numFmtId="168" fontId="2" fillId="0" borderId="0">
      <alignment horizontal="left" wrapText="1"/>
      <protection/>
    </xf>
    <xf numFmtId="168" fontId="2" fillId="0" borderId="0">
      <alignment horizontal="left" wrapText="1"/>
      <protection/>
    </xf>
    <xf numFmtId="168" fontId="2" fillId="0" borderId="0">
      <alignment horizontal="left" wrapText="1"/>
      <protection/>
    </xf>
    <xf numFmtId="168" fontId="2" fillId="0" borderId="0">
      <alignment horizontal="left" wrapText="1"/>
      <protection/>
    </xf>
    <xf numFmtId="4" fontId="25" fillId="0" borderId="0" applyFill="0" applyBorder="0" applyProtection="0">
      <alignment horizontal="right"/>
    </xf>
    <xf numFmtId="0" fontId="25" fillId="0" borderId="0" applyNumberFormat="0" applyFill="0" applyBorder="0" applyProtection="0">
      <alignment horizontal="left"/>
    </xf>
    <xf numFmtId="172" fontId="25" fillId="0" borderId="0" applyFill="0" applyBorder="0" applyProtection="0">
      <alignment horizontal="left" vertical="top" wrapText="1"/>
    </xf>
    <xf numFmtId="0" fontId="25" fillId="0" borderId="0" applyNumberFormat="0" applyFill="0" applyBorder="0" applyProtection="0">
      <alignment horizontal="left" vertical="top" wrapText="1"/>
    </xf>
    <xf numFmtId="0" fontId="25" fillId="0" borderId="0" applyNumberFormat="0" applyFill="0" applyBorder="0" applyProtection="0">
      <alignment horizontal="left" vertical="top" wrapText="1"/>
    </xf>
    <xf numFmtId="172" fontId="69" fillId="38" borderId="0" applyBorder="0" applyProtection="0">
      <alignment horizontal="left" vertical="top" wrapText="1"/>
    </xf>
    <xf numFmtId="172" fontId="70" fillId="0" borderId="0" applyFill="0" applyBorder="0" applyProtection="0">
      <alignment horizontal="left" vertical="top" wrapText="1"/>
    </xf>
    <xf numFmtId="0" fontId="71" fillId="38" borderId="0" applyNumberFormat="0" applyBorder="0" applyProtection="0">
      <alignment vertical="top" wrapText="1"/>
    </xf>
    <xf numFmtId="0" fontId="72" fillId="62" borderId="0" applyNumberFormat="0" applyBorder="0" applyProtection="0">
      <alignment vertical="top" wrapText="1"/>
    </xf>
    <xf numFmtId="172" fontId="73" fillId="0" borderId="0" applyFill="0" applyBorder="0" applyProtection="0">
      <alignment horizontal="left" wrapText="1"/>
    </xf>
    <xf numFmtId="3" fontId="46" fillId="0" borderId="0" applyFill="0" applyBorder="0" applyProtection="0">
      <alignment horizontal="left" wrapText="1"/>
    </xf>
    <xf numFmtId="3" fontId="46" fillId="0" borderId="0" applyFill="0" applyBorder="0" applyProtection="0">
      <alignment horizontal="left" wrapText="1"/>
    </xf>
    <xf numFmtId="0" fontId="74" fillId="0" borderId="24" applyNumberFormat="0" applyFill="0" applyProtection="0">
      <alignment horizontal="left" vertical="top" wrapText="1"/>
    </xf>
    <xf numFmtId="0" fontId="74" fillId="0" borderId="24" applyNumberFormat="0" applyFill="0" applyProtection="0">
      <alignment horizontal="left" vertical="top" wrapText="1"/>
    </xf>
    <xf numFmtId="0" fontId="74" fillId="0" borderId="24" applyNumberFormat="0" applyFill="0" applyProtection="0">
      <alignment horizontal="left" vertical="top" wrapText="1"/>
    </xf>
    <xf numFmtId="0" fontId="74" fillId="0" borderId="24" applyNumberFormat="0" applyFill="0" applyProtection="0">
      <alignment horizontal="left" vertical="top" wrapText="1"/>
    </xf>
    <xf numFmtId="0" fontId="74" fillId="0" borderId="24" applyNumberFormat="0" applyFill="0" applyProtection="0">
      <alignment horizontal="left" vertical="top" wrapText="1"/>
    </xf>
    <xf numFmtId="0" fontId="74" fillId="0" borderId="24" applyNumberFormat="0" applyFill="0" applyProtection="0">
      <alignment horizontal="left" vertical="top" wrapText="1"/>
    </xf>
    <xf numFmtId="0" fontId="74" fillId="0" borderId="24" applyNumberFormat="0" applyFill="0" applyProtection="0">
      <alignment horizontal="left" vertical="top" wrapText="1"/>
    </xf>
    <xf numFmtId="0" fontId="74" fillId="0" borderId="24" applyNumberFormat="0" applyFill="0" applyProtection="0">
      <alignment horizontal="left" vertical="top" wrapText="1"/>
    </xf>
    <xf numFmtId="0" fontId="74" fillId="0" borderId="24" applyNumberFormat="0" applyFill="0" applyProtection="0">
      <alignment horizontal="left" vertical="top" wrapText="1"/>
    </xf>
    <xf numFmtId="0" fontId="74" fillId="0" borderId="24" applyNumberFormat="0" applyFill="0" applyProtection="0">
      <alignment horizontal="left" vertical="top" wrapText="1"/>
    </xf>
    <xf numFmtId="0" fontId="74" fillId="0" borderId="24" applyNumberFormat="0" applyFill="0" applyProtection="0">
      <alignment horizontal="left" vertical="top" wrapText="1"/>
    </xf>
    <xf numFmtId="0" fontId="74" fillId="0" borderId="24" applyNumberFormat="0" applyFill="0" applyProtection="0">
      <alignment horizontal="left" vertical="top" wrapText="1"/>
    </xf>
    <xf numFmtId="0" fontId="74" fillId="0" borderId="24" applyNumberFormat="0" applyFill="0" applyProtection="0">
      <alignment horizontal="left" vertical="top" wrapText="1"/>
    </xf>
    <xf numFmtId="0" fontId="74" fillId="0" borderId="24" applyNumberFormat="0" applyFill="0" applyProtection="0">
      <alignment horizontal="left" vertical="top" wrapText="1"/>
    </xf>
    <xf numFmtId="0" fontId="74" fillId="0" borderId="24" applyNumberFormat="0" applyFill="0" applyProtection="0">
      <alignment horizontal="left" vertical="top" wrapText="1"/>
    </xf>
    <xf numFmtId="0" fontId="74" fillId="0" borderId="24" applyNumberFormat="0" applyFill="0" applyProtection="0">
      <alignment horizontal="left" vertical="top" wrapText="1"/>
    </xf>
    <xf numFmtId="0" fontId="74" fillId="0" borderId="24" applyNumberFormat="0" applyFill="0" applyProtection="0">
      <alignment horizontal="left" vertical="top" wrapText="1"/>
    </xf>
    <xf numFmtId="0" fontId="74" fillId="0" borderId="24" applyNumberFormat="0" applyFill="0" applyProtection="0">
      <alignment horizontal="left" vertical="top" wrapText="1"/>
    </xf>
    <xf numFmtId="0" fontId="74" fillId="0" borderId="24" applyNumberFormat="0" applyFill="0" applyProtection="0">
      <alignment horizontal="left" vertical="top" wrapText="1"/>
    </xf>
    <xf numFmtId="0" fontId="74" fillId="0" borderId="24" applyNumberFormat="0" applyFill="0" applyProtection="0">
      <alignment horizontal="left" vertical="top" wrapText="1"/>
    </xf>
    <xf numFmtId="0" fontId="74" fillId="0" borderId="24" applyNumberFormat="0" applyFill="0" applyProtection="0">
      <alignment horizontal="left" vertical="top" wrapText="1"/>
    </xf>
    <xf numFmtId="0" fontId="74" fillId="0" borderId="24" applyNumberFormat="0" applyFill="0" applyProtection="0">
      <alignment horizontal="left" vertical="top" wrapText="1"/>
    </xf>
    <xf numFmtId="0" fontId="74" fillId="0" borderId="24" applyNumberFormat="0" applyFill="0" applyProtection="0">
      <alignment horizontal="left" vertical="top" wrapText="1"/>
    </xf>
    <xf numFmtId="192" fontId="25" fillId="0" borderId="0" applyFill="0" applyBorder="0" applyProtection="0">
      <alignment horizontal="left" wrapText="1"/>
    </xf>
    <xf numFmtId="172" fontId="46" fillId="0" borderId="0" applyFill="0" applyBorder="0" applyProtection="0">
      <alignment horizontal="center" wrapText="1"/>
    </xf>
    <xf numFmtId="172" fontId="46" fillId="0" borderId="0" applyFill="0" applyBorder="0" applyProtection="0">
      <alignment horizontal="center" wrapText="1"/>
    </xf>
    <xf numFmtId="172" fontId="73" fillId="0" borderId="0" applyFill="0" applyBorder="0" applyProtection="0">
      <alignment horizontal="center" wrapText="1"/>
    </xf>
    <xf numFmtId="172" fontId="75" fillId="62" borderId="0" applyBorder="0" applyProtection="0">
      <alignment horizontal="left" wrapText="1"/>
    </xf>
    <xf numFmtId="0" fontId="46" fillId="0" borderId="0" applyNumberFormat="0" applyFill="0" applyBorder="0" applyProtection="0">
      <alignment horizontal="left" vertical="top" wrapText="1"/>
    </xf>
    <xf numFmtId="0" fontId="46" fillId="0" borderId="0" applyNumberFormat="0" applyFill="0" applyBorder="0" applyProtection="0">
      <alignment horizontal="left" vertical="top" wrapText="1"/>
    </xf>
    <xf numFmtId="0" fontId="46" fillId="0" borderId="0" applyNumberFormat="0" applyFill="0" applyBorder="0" applyProtection="0">
      <alignment horizontal="left" wrapText="1"/>
    </xf>
    <xf numFmtId="0" fontId="46" fillId="0" borderId="0" applyNumberFormat="0" applyFill="0" applyBorder="0" applyProtection="0">
      <alignment horizontal="left" wrapText="1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right" vertical="top" wrapText="1"/>
    </xf>
    <xf numFmtId="0" fontId="46" fillId="0" borderId="0" applyNumberFormat="0" applyFill="0" applyBorder="0" applyProtection="0">
      <alignment horizontal="right" vertical="top" wrapText="1"/>
    </xf>
    <xf numFmtId="0" fontId="46" fillId="0" borderId="0" applyNumberFormat="0" applyFill="0" applyBorder="0" applyProtection="0">
      <alignment horizontal="right" wrapText="1"/>
    </xf>
    <xf numFmtId="0" fontId="46" fillId="0" borderId="0" applyNumberFormat="0" applyFill="0" applyBorder="0" applyProtection="0">
      <alignment horizontal="right" wrapText="1"/>
    </xf>
    <xf numFmtId="0" fontId="46" fillId="0" borderId="0" applyNumberFormat="0" applyFill="0" applyBorder="0" applyProtection="0">
      <alignment horizontal="center" vertical="top" wrapText="1"/>
    </xf>
    <xf numFmtId="0" fontId="46" fillId="0" borderId="0" applyNumberFormat="0" applyFill="0" applyBorder="0" applyProtection="0">
      <alignment horizontal="center" vertical="top" wrapText="1"/>
    </xf>
    <xf numFmtId="0" fontId="46" fillId="0" borderId="0" applyNumberFormat="0" applyFill="0" applyBorder="0" applyProtection="0">
      <alignment horizontal="center" wrapText="1"/>
    </xf>
    <xf numFmtId="0" fontId="46" fillId="0" borderId="0" applyNumberFormat="0" applyFill="0" applyBorder="0" applyProtection="0">
      <alignment horizontal="center" wrapText="1"/>
    </xf>
    <xf numFmtId="0" fontId="73" fillId="0" borderId="0" applyNumberFormat="0" applyFill="0" applyBorder="0" applyProtection="0">
      <alignment horizontal="left" vertical="top" wrapText="1"/>
    </xf>
    <xf numFmtId="4" fontId="73" fillId="0" borderId="0" applyFill="0" applyBorder="0" applyProtection="0">
      <alignment horizontal="left" vertical="top" wrapText="1"/>
    </xf>
    <xf numFmtId="0" fontId="73" fillId="0" borderId="0" applyNumberFormat="0" applyFill="0" applyBorder="0" applyProtection="0">
      <alignment horizontal="left" wrapText="1"/>
    </xf>
    <xf numFmtId="0" fontId="73" fillId="0" borderId="0" applyNumberFormat="0" applyFill="0" applyBorder="0" applyProtection="0">
      <alignment horizontal="right" vertical="top" wrapText="1"/>
    </xf>
    <xf numFmtId="0" fontId="73" fillId="0" borderId="0" applyNumberFormat="0" applyFill="0" applyBorder="0" applyProtection="0">
      <alignment horizontal="right" wrapText="1"/>
    </xf>
    <xf numFmtId="0" fontId="73" fillId="0" borderId="0" applyNumberFormat="0" applyFill="0" applyBorder="0" applyProtection="0">
      <alignment horizontal="center" vertical="top" wrapText="1"/>
    </xf>
    <xf numFmtId="0" fontId="73" fillId="0" borderId="0" applyNumberFormat="0" applyFill="0" applyBorder="0" applyProtection="0">
      <alignment horizontal="center" wrapText="1"/>
    </xf>
    <xf numFmtId="0" fontId="70" fillId="0" borderId="0" applyNumberFormat="0" applyFill="0" applyBorder="0" applyProtection="0">
      <alignment horizontal="left" vertical="top" wrapText="1"/>
    </xf>
    <xf numFmtId="0" fontId="70" fillId="0" borderId="0" applyNumberFormat="0" applyFill="0" applyBorder="0" applyProtection="0">
      <alignment horizontal="left" wrapText="1"/>
    </xf>
    <xf numFmtId="0" fontId="70" fillId="0" borderId="0" applyNumberFormat="0" applyFill="0" applyBorder="0" applyProtection="0">
      <alignment horizontal="right" vertical="top" wrapText="1"/>
    </xf>
    <xf numFmtId="0" fontId="70" fillId="0" borderId="0" applyNumberFormat="0" applyFill="0" applyBorder="0" applyProtection="0">
      <alignment horizontal="right" wrapText="1"/>
    </xf>
    <xf numFmtId="0" fontId="70" fillId="0" borderId="0" applyNumberFormat="0" applyFill="0" applyBorder="0" applyProtection="0">
      <alignment horizontal="center" vertical="top" wrapText="1"/>
    </xf>
    <xf numFmtId="0" fontId="70" fillId="0" borderId="0" applyNumberFormat="0" applyFill="0" applyBorder="0" applyProtection="0">
      <alignment horizontal="center" wrapText="1"/>
    </xf>
    <xf numFmtId="0" fontId="71" fillId="38" borderId="0" applyNumberFormat="0" applyBorder="0" applyProtection="0">
      <alignment horizontal="left" wrapText="1"/>
    </xf>
    <xf numFmtId="0" fontId="71" fillId="38" borderId="0" applyNumberFormat="0" applyBorder="0" applyProtection="0">
      <alignment horizontal="left"/>
    </xf>
    <xf numFmtId="0" fontId="71" fillId="38" borderId="0" applyNumberFormat="0" applyBorder="0" applyProtection="0">
      <alignment horizontal="right"/>
    </xf>
    <xf numFmtId="0" fontId="72" fillId="62" borderId="0" applyNumberFormat="0" applyBorder="0" applyProtection="0">
      <alignment vertical="top" wrapText="1"/>
    </xf>
    <xf numFmtId="213" fontId="72" fillId="62" borderId="0" applyBorder="0" applyProtection="0">
      <alignment vertical="top" wrapText="1"/>
    </xf>
    <xf numFmtId="4" fontId="25" fillId="0" borderId="0" applyFill="0" applyBorder="0" applyProtection="0">
      <alignment horizontal="right"/>
    </xf>
    <xf numFmtId="213" fontId="25" fillId="0" borderId="0" applyFill="0" applyBorder="0" applyProtection="0">
      <alignment horizontal="right"/>
    </xf>
    <xf numFmtId="3" fontId="25" fillId="0" borderId="0" applyFill="0" applyBorder="0" applyProtection="0">
      <alignment horizontal="right"/>
    </xf>
    <xf numFmtId="172" fontId="25" fillId="0" borderId="0" applyFill="0" applyBorder="0" applyProtection="0">
      <alignment horizontal="right"/>
    </xf>
    <xf numFmtId="4" fontId="46" fillId="0" borderId="0" applyFill="0" applyBorder="0" applyProtection="0">
      <alignment horizontal="right"/>
    </xf>
    <xf numFmtId="4" fontId="46" fillId="0" borderId="0" applyFill="0" applyBorder="0" applyProtection="0">
      <alignment horizontal="right"/>
    </xf>
    <xf numFmtId="4" fontId="70" fillId="0" borderId="0" applyFill="0" applyBorder="0" applyProtection="0">
      <alignment horizontal="right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0" fontId="76" fillId="0" borderId="24" applyNumberFormat="0" applyFill="0" applyProtection="0">
      <alignment horizontal="left" vertical="top"/>
    </xf>
    <xf numFmtId="4" fontId="25" fillId="0" borderId="0" applyFill="0" applyBorder="0" applyProtection="0">
      <alignment horizontal="left"/>
    </xf>
    <xf numFmtId="4" fontId="25" fillId="0" borderId="0" applyFill="0" applyBorder="0" applyProtection="0">
      <alignment horizontal="center"/>
    </xf>
    <xf numFmtId="214" fontId="25" fillId="0" borderId="0" applyFill="0" applyBorder="0" applyProtection="0">
      <alignment horizontal="right"/>
    </xf>
    <xf numFmtId="215" fontId="25" fillId="0" borderId="0" applyFill="0" applyBorder="0" applyProtection="0">
      <alignment horizontal="right"/>
    </xf>
    <xf numFmtId="216" fontId="25" fillId="0" borderId="0" applyFill="0" applyBorder="0" applyProtection="0">
      <alignment horizontal="right"/>
    </xf>
    <xf numFmtId="192" fontId="25" fillId="0" borderId="0" applyFill="0" applyBorder="0" applyProtection="0">
      <alignment horizontal="right"/>
    </xf>
    <xf numFmtId="195" fontId="25" fillId="0" borderId="0" applyFill="0" applyBorder="0" applyProtection="0">
      <alignment horizontal="right"/>
    </xf>
    <xf numFmtId="4" fontId="25" fillId="0" borderId="0" applyFill="0" applyBorder="0" applyProtection="0">
      <alignment horizontal="center"/>
    </xf>
    <xf numFmtId="172" fontId="25" fillId="0" borderId="0" applyFill="0" applyBorder="0" applyProtection="0">
      <alignment horizontal="center"/>
    </xf>
    <xf numFmtId="0" fontId="25" fillId="0" borderId="0" applyNumberFormat="0" applyFill="0" applyBorder="0" applyProtection="0">
      <alignment horizontal="left" vertical="top" wrapText="1"/>
    </xf>
    <xf numFmtId="215" fontId="77" fillId="0" borderId="0" applyFill="0" applyBorder="0" applyProtection="0">
      <alignment horizontal="right"/>
    </xf>
    <xf numFmtId="214" fontId="77" fillId="0" borderId="0" applyFill="0" applyBorder="0" applyProtection="0">
      <alignment horizontal="right"/>
    </xf>
    <xf numFmtId="216" fontId="77" fillId="0" borderId="0" applyFill="0" applyBorder="0" applyProtection="0">
      <alignment horizontal="right"/>
    </xf>
    <xf numFmtId="14" fontId="77" fillId="0" borderId="0" applyFill="0" applyBorder="0" applyProtection="0">
      <alignment horizontal="right"/>
    </xf>
    <xf numFmtId="0" fontId="78" fillId="0" borderId="0" applyNumberFormat="0" applyFill="0" applyBorder="0" applyProtection="0">
      <alignment horizontal="left"/>
    </xf>
    <xf numFmtId="0" fontId="46" fillId="0" borderId="24" applyNumberFormat="0" applyFill="0" applyProtection="0">
      <alignment/>
    </xf>
    <xf numFmtId="0" fontId="46" fillId="0" borderId="24" applyNumberFormat="0" applyFill="0" applyProtection="0">
      <alignment/>
    </xf>
    <xf numFmtId="0" fontId="46" fillId="0" borderId="24" applyNumberFormat="0" applyFill="0" applyProtection="0">
      <alignment/>
    </xf>
    <xf numFmtId="0" fontId="46" fillId="0" borderId="24" applyNumberFormat="0" applyFill="0" applyProtection="0">
      <alignment/>
    </xf>
    <xf numFmtId="0" fontId="46" fillId="0" borderId="24" applyNumberFormat="0" applyFill="0" applyProtection="0">
      <alignment/>
    </xf>
    <xf numFmtId="0" fontId="46" fillId="0" borderId="24" applyNumberFormat="0" applyFill="0" applyProtection="0">
      <alignment/>
    </xf>
    <xf numFmtId="0" fontId="46" fillId="0" borderId="24" applyNumberFormat="0" applyFill="0" applyProtection="0">
      <alignment/>
    </xf>
    <xf numFmtId="0" fontId="46" fillId="0" borderId="24" applyNumberFormat="0" applyFill="0" applyProtection="0">
      <alignment/>
    </xf>
    <xf numFmtId="0" fontId="46" fillId="0" borderId="24" applyNumberFormat="0" applyFill="0" applyProtection="0">
      <alignment/>
    </xf>
    <xf numFmtId="0" fontId="46" fillId="0" borderId="24" applyNumberFormat="0" applyFill="0" applyProtection="0">
      <alignment/>
    </xf>
    <xf numFmtId="0" fontId="46" fillId="0" borderId="24" applyNumberFormat="0" applyFill="0" applyProtection="0">
      <alignment/>
    </xf>
    <xf numFmtId="0" fontId="46" fillId="0" borderId="24" applyNumberFormat="0" applyFill="0" applyProtection="0">
      <alignment/>
    </xf>
    <xf numFmtId="0" fontId="46" fillId="0" borderId="24" applyNumberFormat="0" applyFill="0" applyProtection="0">
      <alignment/>
    </xf>
    <xf numFmtId="0" fontId="46" fillId="0" borderId="24" applyNumberFormat="0" applyFill="0" applyProtection="0">
      <alignment/>
    </xf>
    <xf numFmtId="0" fontId="46" fillId="0" borderId="24" applyNumberFormat="0" applyFill="0" applyProtection="0">
      <alignment/>
    </xf>
    <xf numFmtId="0" fontId="46" fillId="0" borderId="24" applyNumberFormat="0" applyFill="0" applyProtection="0">
      <alignment/>
    </xf>
    <xf numFmtId="0" fontId="46" fillId="0" borderId="24" applyNumberFormat="0" applyFill="0" applyProtection="0">
      <alignment/>
    </xf>
    <xf numFmtId="0" fontId="46" fillId="0" borderId="24" applyNumberFormat="0" applyFill="0" applyProtection="0">
      <alignment/>
    </xf>
    <xf numFmtId="0" fontId="46" fillId="0" borderId="24" applyNumberFormat="0" applyFill="0" applyProtection="0">
      <alignment/>
    </xf>
    <xf numFmtId="0" fontId="46" fillId="0" borderId="24" applyNumberFormat="0" applyFill="0" applyProtection="0">
      <alignment/>
    </xf>
    <xf numFmtId="0" fontId="46" fillId="0" borderId="24" applyNumberFormat="0" applyFill="0" applyProtection="0">
      <alignment/>
    </xf>
    <xf numFmtId="0" fontId="46" fillId="0" borderId="24" applyNumberFormat="0" applyFill="0" applyProtection="0">
      <alignment/>
    </xf>
    <xf numFmtId="0" fontId="46" fillId="0" borderId="24" applyNumberFormat="0" applyFill="0" applyProtection="0">
      <alignment/>
    </xf>
    <xf numFmtId="0" fontId="6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46" fillId="0" borderId="24" applyNumberFormat="0" applyFill="0" applyProtection="0">
      <alignment horizontal="center"/>
    </xf>
    <xf numFmtId="0" fontId="46" fillId="0" borderId="24" applyNumberFormat="0" applyFill="0" applyProtection="0">
      <alignment horizontal="center"/>
    </xf>
    <xf numFmtId="0" fontId="46" fillId="0" borderId="24" applyNumberFormat="0" applyFill="0" applyProtection="0">
      <alignment horizontal="center"/>
    </xf>
    <xf numFmtId="0" fontId="46" fillId="0" borderId="24" applyNumberFormat="0" applyFill="0" applyProtection="0">
      <alignment horizontal="center"/>
    </xf>
    <xf numFmtId="0" fontId="46" fillId="0" borderId="24" applyNumberFormat="0" applyFill="0" applyProtection="0">
      <alignment horizontal="center"/>
    </xf>
    <xf numFmtId="0" fontId="46" fillId="0" borderId="24" applyNumberFormat="0" applyFill="0" applyProtection="0">
      <alignment horizontal="center"/>
    </xf>
    <xf numFmtId="0" fontId="46" fillId="0" borderId="24" applyNumberFormat="0" applyFill="0" applyProtection="0">
      <alignment horizontal="center"/>
    </xf>
    <xf numFmtId="0" fontId="46" fillId="0" borderId="24" applyNumberFormat="0" applyFill="0" applyProtection="0">
      <alignment horizontal="center"/>
    </xf>
    <xf numFmtId="0" fontId="46" fillId="0" borderId="24" applyNumberFormat="0" applyFill="0" applyProtection="0">
      <alignment horizontal="center"/>
    </xf>
    <xf numFmtId="0" fontId="46" fillId="0" borderId="24" applyNumberFormat="0" applyFill="0" applyProtection="0">
      <alignment horizontal="center"/>
    </xf>
    <xf numFmtId="0" fontId="46" fillId="0" borderId="24" applyNumberFormat="0" applyFill="0" applyProtection="0">
      <alignment horizontal="center"/>
    </xf>
    <xf numFmtId="0" fontId="46" fillId="0" borderId="24" applyNumberFormat="0" applyFill="0" applyProtection="0">
      <alignment horizontal="center"/>
    </xf>
    <xf numFmtId="0" fontId="46" fillId="0" borderId="24" applyNumberFormat="0" applyFill="0" applyProtection="0">
      <alignment horizontal="center"/>
    </xf>
    <xf numFmtId="0" fontId="46" fillId="0" borderId="24" applyNumberFormat="0" applyFill="0" applyProtection="0">
      <alignment horizontal="center"/>
    </xf>
    <xf numFmtId="0" fontId="46" fillId="0" borderId="24" applyNumberFormat="0" applyFill="0" applyProtection="0">
      <alignment horizontal="center"/>
    </xf>
    <xf numFmtId="0" fontId="46" fillId="0" borderId="24" applyNumberFormat="0" applyFill="0" applyProtection="0">
      <alignment horizontal="center"/>
    </xf>
    <xf numFmtId="0" fontId="46" fillId="0" borderId="24" applyNumberFormat="0" applyFill="0" applyProtection="0">
      <alignment horizontal="center"/>
    </xf>
    <xf numFmtId="0" fontId="46" fillId="0" borderId="24" applyNumberFormat="0" applyFill="0" applyProtection="0">
      <alignment horizontal="center"/>
    </xf>
    <xf numFmtId="0" fontId="46" fillId="0" borderId="24" applyNumberFormat="0" applyFill="0" applyProtection="0">
      <alignment horizontal="center"/>
    </xf>
    <xf numFmtId="0" fontId="46" fillId="0" borderId="24" applyNumberFormat="0" applyFill="0" applyProtection="0">
      <alignment horizontal="center"/>
    </xf>
    <xf numFmtId="0" fontId="46" fillId="0" borderId="24" applyNumberFormat="0" applyFill="0" applyProtection="0">
      <alignment horizontal="center"/>
    </xf>
    <xf numFmtId="0" fontId="46" fillId="0" borderId="24" applyNumberFormat="0" applyFill="0" applyProtection="0">
      <alignment horizontal="center"/>
    </xf>
    <xf numFmtId="0" fontId="46" fillId="0" borderId="24" applyNumberFormat="0" applyFill="0" applyProtection="0">
      <alignment horizontal="center"/>
    </xf>
    <xf numFmtId="0" fontId="46" fillId="0" borderId="0" applyNumberFormat="0" applyFill="0" applyBorder="0" applyProtection="0">
      <alignment horizontal="center"/>
    </xf>
    <xf numFmtId="0" fontId="46" fillId="0" borderId="0" applyNumberFormat="0" applyFill="0" applyBorder="0" applyProtection="0">
      <alignment horizontal="center"/>
    </xf>
    <xf numFmtId="0" fontId="46" fillId="0" borderId="0" applyNumberFormat="0" applyFill="0" applyBorder="0" applyProtection="0">
      <alignment/>
    </xf>
    <xf numFmtId="0" fontId="46" fillId="0" borderId="0" applyNumberFormat="0" applyFill="0" applyBorder="0" applyProtection="0">
      <alignment/>
    </xf>
    <xf numFmtId="0" fontId="46" fillId="0" borderId="0" applyNumberFormat="0" applyFill="0" applyBorder="0" applyProtection="0">
      <alignment/>
    </xf>
    <xf numFmtId="0" fontId="46" fillId="0" borderId="0" applyNumberFormat="0" applyFill="0" applyBorder="0" applyProtection="0">
      <alignment/>
    </xf>
    <xf numFmtId="0" fontId="23" fillId="63" borderId="0" applyNumberFormat="0">
      <alignment vertical="center"/>
      <protection/>
    </xf>
    <xf numFmtId="0" fontId="79" fillId="0" borderId="0">
      <alignment/>
      <protection/>
    </xf>
    <xf numFmtId="0" fontId="23" fillId="63" borderId="0" applyNumberFormat="0">
      <alignment vertical="center"/>
      <protection/>
    </xf>
    <xf numFmtId="40" fontId="2" fillId="0" borderId="0" applyBorder="0">
      <alignment horizontal="right"/>
      <protection/>
    </xf>
    <xf numFmtId="0" fontId="80" fillId="0" borderId="0" applyBorder="0" applyProtection="0">
      <alignment vertical="center"/>
    </xf>
    <xf numFmtId="195" fontId="29" fillId="0" borderId="9" applyBorder="0" applyProtection="0">
      <alignment horizontal="right" vertical="center"/>
    </xf>
    <xf numFmtId="195" fontId="29" fillId="0" borderId="9" applyBorder="0" applyProtection="0">
      <alignment horizontal="right" vertical="center"/>
    </xf>
    <xf numFmtId="0" fontId="81" fillId="64" borderId="0" applyBorder="0" applyProtection="0">
      <alignment horizontal="centerContinuous" vertical="center"/>
    </xf>
    <xf numFmtId="0" fontId="81" fillId="65" borderId="9" applyBorder="0" applyProtection="0">
      <alignment horizontal="centerContinuous" vertical="center"/>
    </xf>
    <xf numFmtId="0" fontId="81" fillId="65" borderId="9" applyBorder="0" applyProtection="0">
      <alignment horizontal="centerContinuous" vertical="center"/>
    </xf>
    <xf numFmtId="0" fontId="2" fillId="0" borderId="0">
      <alignment/>
      <protection/>
    </xf>
    <xf numFmtId="0" fontId="60" fillId="0" borderId="0">
      <alignment/>
      <protection/>
    </xf>
    <xf numFmtId="0" fontId="82" fillId="0" borderId="0" applyFill="0" applyBorder="0" applyProtection="0">
      <alignment horizontal="left"/>
    </xf>
    <xf numFmtId="0" fontId="83" fillId="0" borderId="41" applyFill="0" applyBorder="0" applyProtection="0">
      <alignment horizontal="left" vertical="top"/>
    </xf>
    <xf numFmtId="0" fontId="84" fillId="0" borderId="0">
      <alignment horizontal="centerContinuous"/>
      <protection/>
    </xf>
    <xf numFmtId="0" fontId="35" fillId="0" borderId="0">
      <alignment/>
      <protection/>
    </xf>
    <xf numFmtId="0" fontId="2" fillId="0" borderId="0">
      <alignment/>
      <protection/>
    </xf>
    <xf numFmtId="187" fontId="51" fillId="0" borderId="0">
      <alignment horizontal="left"/>
      <protection locked="0"/>
    </xf>
    <xf numFmtId="0" fontId="2" fillId="0" borderId="0">
      <alignment/>
      <protection/>
    </xf>
    <xf numFmtId="49" fontId="39" fillId="0" borderId="0" applyFill="0" applyBorder="0" applyAlignment="0">
      <protection/>
    </xf>
    <xf numFmtId="217" fontId="2" fillId="0" borderId="0" applyFill="0" applyBorder="0" applyAlignment="0">
      <protection/>
    </xf>
    <xf numFmtId="218" fontId="2" fillId="0" borderId="0" applyFill="0" applyBorder="0" applyAlignment="0">
      <protection/>
    </xf>
    <xf numFmtId="177" fontId="25" fillId="0" borderId="4" applyNumberFormat="0" applyFont="0" applyFill="0" applyAlignment="0" applyProtection="0"/>
    <xf numFmtId="177" fontId="25" fillId="0" borderId="4" applyNumberFormat="0" applyFont="0" applyFill="0" applyAlignment="0" applyProtection="0"/>
    <xf numFmtId="177" fontId="25" fillId="0" borderId="4" applyNumberFormat="0" applyFont="0" applyFill="0" applyAlignment="0" applyProtection="0"/>
    <xf numFmtId="177" fontId="25" fillId="0" borderId="4" applyNumberFormat="0" applyFont="0" applyFill="0" applyAlignment="0" applyProtection="0"/>
    <xf numFmtId="169" fontId="25" fillId="0" borderId="9" applyNumberFormat="0" applyFont="0" applyFill="0" applyAlignment="0" applyProtection="0"/>
    <xf numFmtId="169" fontId="25" fillId="0" borderId="9" applyNumberFormat="0" applyFont="0" applyFill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0" fontId="85" fillId="0" borderId="0">
      <alignment/>
      <protection/>
    </xf>
    <xf numFmtId="0" fontId="10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6" fillId="0" borderId="0">
      <alignment/>
      <protection/>
    </xf>
    <xf numFmtId="211" fontId="2" fillId="0" borderId="0">
      <alignment horizontal="centerContinuous"/>
      <protection/>
    </xf>
    <xf numFmtId="211" fontId="2" fillId="0" borderId="42">
      <alignment horizontal="centerContinuous"/>
      <protection/>
    </xf>
    <xf numFmtId="211" fontId="2" fillId="0" borderId="42">
      <alignment horizontal="centerContinuous"/>
      <protection/>
    </xf>
    <xf numFmtId="211" fontId="2" fillId="0" borderId="42">
      <alignment horizontal="centerContinuous"/>
      <protection/>
    </xf>
    <xf numFmtId="211" fontId="2" fillId="0" borderId="0">
      <alignment horizontal="centerContinuous"/>
      <protection locked="0"/>
    </xf>
    <xf numFmtId="211" fontId="2" fillId="0" borderId="0">
      <alignment horizontal="left"/>
      <protection/>
    </xf>
    <xf numFmtId="219" fontId="87" fillId="0" borderId="0">
      <alignment horizontal="center"/>
      <protection/>
    </xf>
    <xf numFmtId="176" fontId="87" fillId="0" borderId="0" applyNumberFormat="0" applyFill="0" applyBorder="0" applyAlignment="0" applyProtection="0"/>
    <xf numFmtId="187" fontId="51" fillId="0" borderId="0">
      <alignment horizontal="left"/>
      <protection/>
    </xf>
    <xf numFmtId="0" fontId="87" fillId="0" borderId="0">
      <alignment/>
      <protection/>
    </xf>
    <xf numFmtId="0" fontId="105" fillId="0" borderId="43" applyNumberFormat="0" applyFill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4" fillId="0" borderId="45" applyNumberFormat="0" applyFill="0" applyAlignment="0" applyProtection="0"/>
    <xf numFmtId="0" fontId="4" fillId="0" borderId="45" applyNumberFormat="0" applyFill="0" applyAlignment="0" applyProtection="0"/>
    <xf numFmtId="0" fontId="4" fillId="0" borderId="45" applyNumberFormat="0" applyFill="0" applyAlignment="0" applyProtection="0"/>
    <xf numFmtId="0" fontId="4" fillId="0" borderId="45" applyNumberFormat="0" applyFill="0" applyAlignment="0" applyProtection="0"/>
    <xf numFmtId="0" fontId="4" fillId="0" borderId="45" applyNumberFormat="0" applyFill="0" applyAlignment="0" applyProtection="0"/>
    <xf numFmtId="0" fontId="4" fillId="0" borderId="45" applyNumberFormat="0" applyFill="0" applyAlignment="0" applyProtection="0"/>
    <xf numFmtId="0" fontId="4" fillId="0" borderId="45" applyNumberFormat="0" applyFill="0" applyAlignment="0" applyProtection="0"/>
    <xf numFmtId="0" fontId="4" fillId="0" borderId="45" applyNumberFormat="0" applyFill="0" applyAlignment="0" applyProtection="0"/>
    <xf numFmtId="0" fontId="4" fillId="0" borderId="45" applyNumberFormat="0" applyFill="0" applyAlignment="0" applyProtection="0"/>
    <xf numFmtId="179" fontId="2" fillId="0" borderId="46">
      <alignment/>
      <protection locked="0"/>
    </xf>
    <xf numFmtId="0" fontId="4" fillId="0" borderId="45" applyNumberFormat="0" applyFill="0" applyAlignment="0" applyProtection="0"/>
    <xf numFmtId="0" fontId="2" fillId="0" borderId="44" applyNumberFormat="0" applyFont="0" applyBorder="0" applyAlignment="0" applyProtection="0"/>
    <xf numFmtId="0" fontId="4" fillId="0" borderId="45" applyNumberFormat="0" applyFill="0" applyAlignment="0" applyProtection="0"/>
    <xf numFmtId="0" fontId="4" fillId="0" borderId="45" applyNumberFormat="0" applyFill="0" applyAlignment="0" applyProtection="0"/>
    <xf numFmtId="0" fontId="4" fillId="0" borderId="45" applyNumberFormat="0" applyFill="0" applyAlignment="0" applyProtection="0"/>
    <xf numFmtId="0" fontId="4" fillId="0" borderId="45" applyNumberFormat="0" applyFill="0" applyAlignment="0" applyProtection="0"/>
    <xf numFmtId="0" fontId="4" fillId="0" borderId="45" applyNumberFormat="0" applyFill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4" fillId="0" borderId="45" applyNumberFormat="0" applyFill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4" fillId="0" borderId="45" applyNumberFormat="0" applyFill="0" applyAlignment="0" applyProtection="0"/>
    <xf numFmtId="0" fontId="4" fillId="0" borderId="45" applyNumberFormat="0" applyFill="0" applyAlignment="0" applyProtection="0"/>
    <xf numFmtId="0" fontId="2" fillId="0" borderId="44" applyNumberFormat="0" applyFont="0" applyBorder="0" applyAlignment="0" applyProtection="0"/>
    <xf numFmtId="0" fontId="4" fillId="0" borderId="45" applyNumberFormat="0" applyFill="0" applyAlignment="0" applyProtection="0"/>
    <xf numFmtId="0" fontId="4" fillId="0" borderId="45" applyNumberFormat="0" applyFill="0" applyAlignment="0" applyProtection="0"/>
    <xf numFmtId="0" fontId="4" fillId="0" borderId="45" applyNumberFormat="0" applyFill="0" applyAlignment="0" applyProtection="0"/>
    <xf numFmtId="0" fontId="2" fillId="0" borderId="44" applyNumberFormat="0" applyFont="0" applyBorder="0" applyAlignment="0" applyProtection="0"/>
    <xf numFmtId="0" fontId="4" fillId="0" borderId="45" applyNumberFormat="0" applyFill="0" applyAlignment="0" applyProtection="0"/>
    <xf numFmtId="0" fontId="4" fillId="0" borderId="45" applyNumberFormat="0" applyFill="0" applyAlignment="0" applyProtection="0"/>
    <xf numFmtId="0" fontId="4" fillId="0" borderId="45" applyNumberFormat="0" applyFill="0" applyAlignment="0" applyProtection="0"/>
    <xf numFmtId="0" fontId="4" fillId="0" borderId="45" applyNumberFormat="0" applyFill="0" applyAlignment="0" applyProtection="0"/>
    <xf numFmtId="0" fontId="4" fillId="0" borderId="45" applyNumberFormat="0" applyFill="0" applyAlignment="0" applyProtection="0"/>
    <xf numFmtId="0" fontId="4" fillId="0" borderId="45" applyNumberFormat="0" applyFill="0" applyAlignment="0" applyProtection="0"/>
    <xf numFmtId="0" fontId="2" fillId="0" borderId="44" applyNumberFormat="0" applyFont="0" applyBorder="0" applyAlignment="0" applyProtection="0"/>
    <xf numFmtId="0" fontId="4" fillId="0" borderId="45" applyNumberFormat="0" applyFill="0" applyAlignment="0" applyProtection="0"/>
    <xf numFmtId="0" fontId="4" fillId="0" borderId="45" applyNumberFormat="0" applyFill="0" applyAlignment="0" applyProtection="0"/>
    <xf numFmtId="0" fontId="4" fillId="0" borderId="45" applyNumberFormat="0" applyFill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4" fillId="0" borderId="45" applyNumberFormat="0" applyFill="0" applyAlignment="0" applyProtection="0"/>
    <xf numFmtId="0" fontId="4" fillId="0" borderId="45" applyNumberFormat="0" applyFill="0" applyAlignment="0" applyProtection="0"/>
    <xf numFmtId="0" fontId="4" fillId="0" borderId="45" applyNumberFormat="0" applyFill="0" applyAlignment="0" applyProtection="0"/>
    <xf numFmtId="0" fontId="2" fillId="0" borderId="44" applyNumberFormat="0" applyFont="0" applyBorder="0" applyAlignment="0" applyProtection="0"/>
    <xf numFmtId="0" fontId="4" fillId="0" borderId="45" applyNumberFormat="0" applyFill="0" applyAlignment="0" applyProtection="0"/>
    <xf numFmtId="0" fontId="4" fillId="0" borderId="45" applyNumberFormat="0" applyFill="0" applyAlignment="0" applyProtection="0"/>
    <xf numFmtId="0" fontId="4" fillId="0" borderId="45" applyNumberFormat="0" applyFill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0" fontId="2" fillId="0" borderId="44" applyNumberFormat="0" applyFont="0" applyBorder="0" applyAlignment="0" applyProtection="0"/>
    <xf numFmtId="220" fontId="2" fillId="0" borderId="0">
      <alignment horizontal="right"/>
      <protection/>
    </xf>
    <xf numFmtId="0" fontId="2" fillId="0" borderId="0">
      <alignment horizontal="fill"/>
      <protection/>
    </xf>
    <xf numFmtId="37" fontId="25" fillId="21" borderId="0" applyNumberFormat="0" applyBorder="0" applyAlignment="0" applyProtection="0"/>
    <xf numFmtId="37" fontId="25" fillId="21" borderId="0" applyNumberFormat="0" applyBorder="0" applyAlignment="0" applyProtection="0"/>
    <xf numFmtId="37" fontId="25" fillId="0" borderId="0">
      <alignment/>
      <protection/>
    </xf>
    <xf numFmtId="37" fontId="25" fillId="21" borderId="0" applyNumberFormat="0" applyBorder="0" applyAlignment="0" applyProtection="0"/>
    <xf numFmtId="38" fontId="88" fillId="0" borderId="0" applyNumberFormat="0" applyBorder="0" applyAlignment="0">
      <protection locked="0"/>
    </xf>
    <xf numFmtId="0" fontId="10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" fontId="29" fillId="0" borderId="0" applyFont="0" applyFill="0" applyBorder="0" applyAlignment="0" applyProtection="0"/>
    <xf numFmtId="174" fontId="29" fillId="0" borderId="9" applyBorder="0" applyProtection="0">
      <alignment horizontal="right"/>
    </xf>
    <xf numFmtId="174" fontId="29" fillId="0" borderId="9" applyBorder="0" applyProtection="0">
      <alignment horizontal="right"/>
    </xf>
    <xf numFmtId="39" fontId="33" fillId="0" borderId="0" applyFont="0" applyFill="0" applyBorder="0" applyAlignment="0" applyProtection="0"/>
    <xf numFmtId="221" fontId="25" fillId="0" borderId="0" applyFont="0" applyFill="0" applyBorder="0" applyProtection="0">
      <alignment horizontal="right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54" borderId="47" xfId="0" applyFill="1" applyBorder="1" applyAlignment="1">
      <alignment horizontal="center"/>
    </xf>
    <xf numFmtId="0" fontId="0" fillId="54" borderId="4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0" borderId="51" xfId="0" applyBorder="1" applyAlignment="1">
      <alignment wrapText="1"/>
    </xf>
    <xf numFmtId="0" fontId="0" fillId="0" borderId="50" xfId="0" applyFill="1" applyBorder="1" applyAlignment="1">
      <alignment wrapTex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54" borderId="49" xfId="0" applyFill="1" applyBorder="1" applyAlignment="1">
      <alignment/>
    </xf>
    <xf numFmtId="0" fontId="0" fillId="54" borderId="5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0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54" borderId="52" xfId="0" applyFill="1" applyBorder="1" applyAlignment="1">
      <alignment/>
    </xf>
    <xf numFmtId="0" fontId="0" fillId="54" borderId="52" xfId="0" applyFill="1" applyBorder="1" applyAlignment="1">
      <alignment horizontal="center" wrapText="1"/>
    </xf>
    <xf numFmtId="0" fontId="0" fillId="54" borderId="9" xfId="0" applyFill="1" applyBorder="1" applyAlignment="1">
      <alignment horizontal="center"/>
    </xf>
    <xf numFmtId="10" fontId="0" fillId="0" borderId="50" xfId="0" applyNumberFormat="1" applyBorder="1" applyAlignment="1">
      <alignment/>
    </xf>
    <xf numFmtId="1" fontId="89" fillId="0" borderId="0" xfId="1669" applyNumberFormat="1" applyFont="1" applyBorder="1">
      <alignment/>
      <protection/>
    </xf>
    <xf numFmtId="0" fontId="2" fillId="0" borderId="0" xfId="1669" applyFill="1" applyBorder="1">
      <alignment/>
      <protection/>
    </xf>
    <xf numFmtId="1" fontId="89" fillId="0" borderId="37" xfId="1669" applyNumberFormat="1" applyFont="1" applyBorder="1">
      <alignment/>
      <protection/>
    </xf>
    <xf numFmtId="0" fontId="0" fillId="0" borderId="37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1669" applyFill="1" applyBorder="1" applyAlignment="1">
      <alignment horizontal="left"/>
      <protection/>
    </xf>
    <xf numFmtId="0" fontId="2" fillId="0" borderId="37" xfId="1669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2" fillId="0" borderId="0" xfId="1669" applyBorder="1" applyAlignment="1">
      <alignment horizontal="left"/>
      <protection/>
    </xf>
    <xf numFmtId="0" fontId="2" fillId="0" borderId="37" xfId="1669" applyBorder="1" applyAlignment="1">
      <alignment horizontal="left"/>
      <protection/>
    </xf>
    <xf numFmtId="0" fontId="0" fillId="0" borderId="37" xfId="0" applyBorder="1" applyAlignment="1">
      <alignment horizontal="left"/>
    </xf>
    <xf numFmtId="0" fontId="2" fillId="0" borderId="9" xfId="1669" applyFill="1" applyBorder="1" applyAlignment="1">
      <alignment horizontal="left"/>
      <protection/>
    </xf>
    <xf numFmtId="0" fontId="2" fillId="0" borderId="48" xfId="1669" applyFill="1" applyBorder="1" applyAlignment="1">
      <alignment horizontal="left"/>
      <protection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54" borderId="9" xfId="0" applyFont="1" applyFill="1" applyBorder="1" applyAlignment="1">
      <alignment horizontal="center"/>
    </xf>
    <xf numFmtId="0" fontId="0" fillId="21" borderId="0" xfId="0" applyFill="1" applyAlignment="1">
      <alignment/>
    </xf>
    <xf numFmtId="1" fontId="89" fillId="0" borderId="41" xfId="1669" applyNumberFormat="1" applyFont="1" applyBorder="1">
      <alignment/>
      <protection/>
    </xf>
    <xf numFmtId="0" fontId="2" fillId="0" borderId="41" xfId="1669" applyFill="1" applyBorder="1" applyAlignment="1">
      <alignment horizontal="left"/>
      <protection/>
    </xf>
    <xf numFmtId="0" fontId="0" fillId="0" borderId="0" xfId="0" applyBorder="1" applyAlignment="1">
      <alignment/>
    </xf>
    <xf numFmtId="10" fontId="0" fillId="0" borderId="50" xfId="1993" applyNumberFormat="1" applyFont="1" applyBorder="1" applyAlignment="1">
      <alignment/>
    </xf>
    <xf numFmtId="0" fontId="0" fillId="21" borderId="0" xfId="0" applyFill="1" applyAlignment="1">
      <alignment horizontal="center"/>
    </xf>
    <xf numFmtId="0" fontId="0" fillId="21" borderId="50" xfId="0" applyFill="1" applyBorder="1" applyAlignment="1">
      <alignment/>
    </xf>
    <xf numFmtId="0" fontId="0" fillId="21" borderId="50" xfId="0" applyFill="1" applyBorder="1" applyAlignment="1">
      <alignment wrapText="1"/>
    </xf>
    <xf numFmtId="10" fontId="0" fillId="0" borderId="50" xfId="0" applyNumberFormat="1" applyFill="1" applyBorder="1" applyAlignment="1">
      <alignment/>
    </xf>
    <xf numFmtId="10" fontId="0" fillId="0" borderId="0" xfId="1993" applyNumberFormat="1" applyFont="1" applyAlignment="1">
      <alignment/>
    </xf>
    <xf numFmtId="10" fontId="0" fillId="0" borderId="0" xfId="0" applyNumberFormat="1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0" xfId="0" applyFill="1" applyBorder="1" applyAlignment="1">
      <alignment horizontal="center"/>
    </xf>
    <xf numFmtId="10" fontId="0" fillId="0" borderId="50" xfId="1993" applyNumberFormat="1" applyFont="1" applyFill="1" applyBorder="1" applyAlignment="1">
      <alignment/>
    </xf>
    <xf numFmtId="164" fontId="0" fillId="0" borderId="50" xfId="0" applyNumberFormat="1" applyBorder="1" applyAlignment="1">
      <alignment horizontal="center"/>
    </xf>
    <xf numFmtId="9" fontId="0" fillId="54" borderId="52" xfId="0" applyNumberFormat="1" applyFill="1" applyBorder="1" applyAlignment="1">
      <alignment horizontal="center" wrapText="1"/>
    </xf>
    <xf numFmtId="0" fontId="0" fillId="0" borderId="41" xfId="0" applyBorder="1" applyAlignment="1">
      <alignment/>
    </xf>
    <xf numFmtId="0" fontId="2" fillId="0" borderId="0" xfId="1669" applyBorder="1">
      <alignment/>
      <protection/>
    </xf>
    <xf numFmtId="0" fontId="2" fillId="0" borderId="0" xfId="1669" applyFill="1" applyBorder="1" applyAlignment="1">
      <alignment horizontal="center"/>
      <protection/>
    </xf>
    <xf numFmtId="165" fontId="2" fillId="0" borderId="37" xfId="2000" applyNumberFormat="1" applyFont="1" applyFill="1" applyBorder="1" applyAlignment="1">
      <alignment wrapText="1"/>
    </xf>
    <xf numFmtId="165" fontId="2" fillId="0" borderId="50" xfId="1669" applyNumberFormat="1" applyFont="1" applyFill="1" applyBorder="1">
      <alignment/>
      <protection/>
    </xf>
    <xf numFmtId="165" fontId="0" fillId="0" borderId="37" xfId="2000" applyNumberFormat="1" applyFont="1" applyFill="1" applyBorder="1" applyAlignment="1">
      <alignment wrapText="1"/>
    </xf>
    <xf numFmtId="0" fontId="2" fillId="0" borderId="41" xfId="1669" applyBorder="1">
      <alignment/>
      <protection/>
    </xf>
    <xf numFmtId="0" fontId="2" fillId="0" borderId="41" xfId="1669" applyFill="1" applyBorder="1">
      <alignment/>
      <protection/>
    </xf>
    <xf numFmtId="165" fontId="0" fillId="0" borderId="37" xfId="2000" applyNumberFormat="1" applyFont="1" applyBorder="1" applyAlignment="1">
      <alignment wrapText="1"/>
    </xf>
    <xf numFmtId="164" fontId="0" fillId="0" borderId="50" xfId="0" applyNumberFormat="1" applyBorder="1" applyAlignment="1">
      <alignment horizontal="center" wrapText="1"/>
    </xf>
    <xf numFmtId="0" fontId="2" fillId="0" borderId="47" xfId="1669" applyFill="1" applyBorder="1">
      <alignment/>
      <protection/>
    </xf>
    <xf numFmtId="0" fontId="2" fillId="0" borderId="9" xfId="1669" applyFill="1" applyBorder="1">
      <alignment/>
      <protection/>
    </xf>
    <xf numFmtId="0" fontId="2" fillId="0" borderId="9" xfId="1669" applyFill="1" applyBorder="1" applyAlignment="1">
      <alignment horizontal="center"/>
      <protection/>
    </xf>
    <xf numFmtId="165" fontId="0" fillId="0" borderId="48" xfId="2000" applyNumberFormat="1" applyFont="1" applyFill="1" applyBorder="1" applyAlignment="1">
      <alignment wrapText="1"/>
    </xf>
    <xf numFmtId="165" fontId="2" fillId="0" borderId="51" xfId="1669" applyNumberFormat="1" applyFont="1" applyFill="1" applyBorder="1">
      <alignment/>
      <protection/>
    </xf>
    <xf numFmtId="165" fontId="0" fillId="0" borderId="0" xfId="2000" applyNumberFormat="1" applyFont="1" applyFill="1" applyBorder="1" applyAlignment="1">
      <alignment wrapText="1"/>
    </xf>
    <xf numFmtId="165" fontId="2" fillId="0" borderId="0" xfId="1669" applyNumberFormat="1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center" wrapText="1"/>
    </xf>
    <xf numFmtId="3" fontId="0" fillId="0" borderId="0" xfId="0" applyNumberFormat="1" applyFill="1" applyAlignment="1">
      <alignment/>
    </xf>
    <xf numFmtId="0" fontId="0" fillId="0" borderId="49" xfId="0" applyFill="1" applyBorder="1" applyAlignment="1">
      <alignment horizontal="center" wrapText="1"/>
    </xf>
    <xf numFmtId="0" fontId="90" fillId="0" borderId="5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3" fontId="0" fillId="0" borderId="0" xfId="0" applyNumberForma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54" borderId="34" xfId="0" applyFill="1" applyBorder="1" applyAlignment="1">
      <alignment horizontal="center" wrapText="1"/>
    </xf>
    <xf numFmtId="0" fontId="0" fillId="54" borderId="52" xfId="0" applyFill="1" applyBorder="1" applyAlignment="1">
      <alignment horizontal="center" wrapText="1"/>
    </xf>
    <xf numFmtId="0" fontId="0" fillId="54" borderId="53" xfId="0" applyFill="1" applyBorder="1" applyAlignment="1">
      <alignment horizontal="center" wrapText="1"/>
    </xf>
    <xf numFmtId="0" fontId="0" fillId="54" borderId="49" xfId="0" applyFill="1" applyBorder="1" applyAlignment="1">
      <alignment horizontal="center" wrapText="1"/>
    </xf>
    <xf numFmtId="0" fontId="0" fillId="54" borderId="50" xfId="0" applyFill="1" applyBorder="1" applyAlignment="1">
      <alignment horizontal="center" wrapText="1"/>
    </xf>
    <xf numFmtId="0" fontId="0" fillId="54" borderId="34" xfId="0" applyFill="1" applyBorder="1" applyAlignment="1">
      <alignment horizontal="left"/>
    </xf>
    <xf numFmtId="0" fontId="0" fillId="54" borderId="41" xfId="0" applyFill="1" applyBorder="1" applyAlignment="1">
      <alignment horizontal="left"/>
    </xf>
    <xf numFmtId="0" fontId="0" fillId="54" borderId="41" xfId="0" applyFill="1" applyBorder="1" applyAlignment="1">
      <alignment horizontal="center" wrapText="1"/>
    </xf>
    <xf numFmtId="0" fontId="0" fillId="54" borderId="0" xfId="0" applyFill="1" applyBorder="1" applyAlignment="1">
      <alignment horizontal="center" wrapText="1"/>
    </xf>
    <xf numFmtId="0" fontId="0" fillId="54" borderId="47" xfId="0" applyFill="1" applyBorder="1" applyAlignment="1">
      <alignment horizontal="center" wrapText="1"/>
    </xf>
    <xf numFmtId="0" fontId="0" fillId="54" borderId="34" xfId="0" applyFill="1" applyBorder="1" applyAlignment="1">
      <alignment horizontal="center"/>
    </xf>
    <xf numFmtId="0" fontId="0" fillId="54" borderId="47" xfId="0" applyFill="1" applyBorder="1" applyAlignment="1">
      <alignment horizontal="center"/>
    </xf>
    <xf numFmtId="9" fontId="0" fillId="54" borderId="52" xfId="0" applyNumberFormat="1" applyFill="1" applyBorder="1" applyAlignment="1">
      <alignment horizontal="center" wrapText="1"/>
    </xf>
    <xf numFmtId="9" fontId="0" fillId="54" borderId="9" xfId="0" applyNumberFormat="1" applyFill="1" applyBorder="1" applyAlignment="1">
      <alignment horizontal="center" wrapText="1"/>
    </xf>
    <xf numFmtId="0" fontId="0" fillId="0" borderId="41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54" borderId="9" xfId="0" applyFill="1" applyBorder="1" applyAlignment="1">
      <alignment horizontal="center" wrapText="1"/>
    </xf>
  </cellXfs>
  <cellStyles count="2709">
    <cellStyle name="Normal" xfId="0"/>
    <cellStyle name="&#10;386grabber=M" xfId="15"/>
    <cellStyle name="%" xfId="16"/>
    <cellStyle name="% 2" xfId="17"/>
    <cellStyle name="%_CSI Individual Installation Tool DRAFTv5 test" xfId="18"/>
    <cellStyle name="%_CSI Individual Installation Tool DRAFTv5 test 2" xfId="19"/>
    <cellStyle name=";;;" xfId="20"/>
    <cellStyle name="_x0010_“+ˆÉ•?pý¤" xfId="21"/>
    <cellStyle name="_x0010_“+ˆÉ•?pý¤ 2" xfId="22"/>
    <cellStyle name="_x0010_“+ˆÉ•?pý¤ 3" xfId="23"/>
    <cellStyle name="000" xfId="24"/>
    <cellStyle name="000 2" xfId="25"/>
    <cellStyle name="20% - Accent1" xfId="26"/>
    <cellStyle name="20% - Accent1 2" xfId="27"/>
    <cellStyle name="20% - Accent1 2 2" xfId="28"/>
    <cellStyle name="20% - Accent1 2 3" xfId="29"/>
    <cellStyle name="20% - Accent1 3" xfId="30"/>
    <cellStyle name="20% - Accent1 4" xfId="31"/>
    <cellStyle name="20% - Accent1 5" xfId="32"/>
    <cellStyle name="20% - Accent1 6" xfId="33"/>
    <cellStyle name="20% - Accent2" xfId="34"/>
    <cellStyle name="20% - Accent2 2" xfId="35"/>
    <cellStyle name="20% - Accent2 2 2" xfId="36"/>
    <cellStyle name="20% - Accent2 2 3" xfId="37"/>
    <cellStyle name="20% - Accent2 3" xfId="38"/>
    <cellStyle name="20% - Accent2 4" xfId="39"/>
    <cellStyle name="20% - Accent2 5" xfId="40"/>
    <cellStyle name="20% - Accent2 6" xfId="41"/>
    <cellStyle name="20% - Accent3" xfId="42"/>
    <cellStyle name="20% - Accent3 2" xfId="43"/>
    <cellStyle name="20% - Accent3 2 2" xfId="44"/>
    <cellStyle name="20% - Accent3 2 3" xfId="45"/>
    <cellStyle name="20% - Accent3 3" xfId="46"/>
    <cellStyle name="20% - Accent3 4" xfId="47"/>
    <cellStyle name="20% - Accent3 5" xfId="48"/>
    <cellStyle name="20% - Accent3 6" xfId="49"/>
    <cellStyle name="20% - Accent4" xfId="50"/>
    <cellStyle name="20% - Accent4 2" xfId="51"/>
    <cellStyle name="20% - Accent4 2 2" xfId="52"/>
    <cellStyle name="20% - Accent4 2 3" xfId="53"/>
    <cellStyle name="20% - Accent4 3" xfId="54"/>
    <cellStyle name="20% - Accent4 4" xfId="55"/>
    <cellStyle name="20% - Accent4 5" xfId="56"/>
    <cellStyle name="20% - Accent4 6" xfId="57"/>
    <cellStyle name="20% - Accent5" xfId="58"/>
    <cellStyle name="20% - Accent5 2" xfId="59"/>
    <cellStyle name="20% - Accent5 2 2" xfId="60"/>
    <cellStyle name="20% - Accent5 2 3" xfId="61"/>
    <cellStyle name="20% - Accent5 3" xfId="62"/>
    <cellStyle name="20% - Accent5 4" xfId="63"/>
    <cellStyle name="20% - Accent5 5" xfId="64"/>
    <cellStyle name="20% - Accent6" xfId="65"/>
    <cellStyle name="20% - Accent6 2" xfId="66"/>
    <cellStyle name="20% - Accent6 2 2" xfId="67"/>
    <cellStyle name="20% - Accent6 2 3" xfId="68"/>
    <cellStyle name="20% - Accent6 3" xfId="69"/>
    <cellStyle name="20% - Accent6 4" xfId="70"/>
    <cellStyle name="20% - Accent6 5" xfId="71"/>
    <cellStyle name="20% - Accent6 6" xfId="72"/>
    <cellStyle name="40% - Accent1" xfId="73"/>
    <cellStyle name="40% - Accent1 2" xfId="74"/>
    <cellStyle name="40% - Accent1 2 2" xfId="75"/>
    <cellStyle name="40% - Accent1 2 3" xfId="76"/>
    <cellStyle name="40% - Accent1 3" xfId="77"/>
    <cellStyle name="40% - Accent1 4" xfId="78"/>
    <cellStyle name="40% - Accent1 5" xfId="79"/>
    <cellStyle name="40% - Accent1 6" xfId="80"/>
    <cellStyle name="40% - Accent2" xfId="81"/>
    <cellStyle name="40% - Accent2 2" xfId="82"/>
    <cellStyle name="40% - Accent2 2 2" xfId="83"/>
    <cellStyle name="40% - Accent2 2 3" xfId="84"/>
    <cellStyle name="40% - Accent2 3" xfId="85"/>
    <cellStyle name="40% - Accent2 4" xfId="86"/>
    <cellStyle name="40% - Accent2 5" xfId="87"/>
    <cellStyle name="40% - Accent3" xfId="88"/>
    <cellStyle name="40% - Accent3 2" xfId="89"/>
    <cellStyle name="40% - Accent3 2 2" xfId="90"/>
    <cellStyle name="40% - Accent3 2 3" xfId="91"/>
    <cellStyle name="40% - Accent3 3" xfId="92"/>
    <cellStyle name="40% - Accent3 4" xfId="93"/>
    <cellStyle name="40% - Accent3 5" xfId="94"/>
    <cellStyle name="40% - Accent3 6" xfId="95"/>
    <cellStyle name="40% - Accent4" xfId="96"/>
    <cellStyle name="40% - Accent4 2" xfId="97"/>
    <cellStyle name="40% - Accent4 2 2" xfId="98"/>
    <cellStyle name="40% - Accent4 2 3" xfId="99"/>
    <cellStyle name="40% - Accent4 3" xfId="100"/>
    <cellStyle name="40% - Accent4 4" xfId="101"/>
    <cellStyle name="40% - Accent4 5" xfId="102"/>
    <cellStyle name="40% - Accent4 6" xfId="103"/>
    <cellStyle name="40% - Accent5" xfId="104"/>
    <cellStyle name="40% - Accent5 2" xfId="105"/>
    <cellStyle name="40% - Accent5 2 2" xfId="106"/>
    <cellStyle name="40% - Accent5 2 3" xfId="107"/>
    <cellStyle name="40% - Accent5 3" xfId="108"/>
    <cellStyle name="40% - Accent5 4" xfId="109"/>
    <cellStyle name="40% - Accent5 5" xfId="110"/>
    <cellStyle name="40% - Accent5 6" xfId="111"/>
    <cellStyle name="40% - Accent6" xfId="112"/>
    <cellStyle name="40% - Accent6 2" xfId="113"/>
    <cellStyle name="40% - Accent6 2 2" xfId="114"/>
    <cellStyle name="40% - Accent6 2 3" xfId="115"/>
    <cellStyle name="40% - Accent6 3" xfId="116"/>
    <cellStyle name="40% - Accent6 4" xfId="117"/>
    <cellStyle name="40% - Accent6 5" xfId="118"/>
    <cellStyle name="40% - Accent6 6" xfId="119"/>
    <cellStyle name="60% - Accent1" xfId="120"/>
    <cellStyle name="60% - Accent1 2" xfId="121"/>
    <cellStyle name="60% - Accent1 2 2" xfId="122"/>
    <cellStyle name="60% - Accent1 2 3" xfId="123"/>
    <cellStyle name="60% - Accent1 3" xfId="124"/>
    <cellStyle name="60% - Accent1 4" xfId="125"/>
    <cellStyle name="60% - Accent1 5" xfId="126"/>
    <cellStyle name="60% - Accent1 6" xfId="127"/>
    <cellStyle name="60% - Accent2" xfId="128"/>
    <cellStyle name="60% - Accent2 2" xfId="129"/>
    <cellStyle name="60% - Accent2 2 2" xfId="130"/>
    <cellStyle name="60% - Accent2 2 3" xfId="131"/>
    <cellStyle name="60% - Accent2 3" xfId="132"/>
    <cellStyle name="60% - Accent2 4" xfId="133"/>
    <cellStyle name="60% - Accent2 5" xfId="134"/>
    <cellStyle name="60% - Accent2 6" xfId="135"/>
    <cellStyle name="60% - Accent3" xfId="136"/>
    <cellStyle name="60% - Accent3 2" xfId="137"/>
    <cellStyle name="60% - Accent3 2 2" xfId="138"/>
    <cellStyle name="60% - Accent3 2 3" xfId="139"/>
    <cellStyle name="60% - Accent3 3" xfId="140"/>
    <cellStyle name="60% - Accent3 4" xfId="141"/>
    <cellStyle name="60% - Accent3 5" xfId="142"/>
    <cellStyle name="60% - Accent3 6" xfId="143"/>
    <cellStyle name="60% - Accent4" xfId="144"/>
    <cellStyle name="60% - Accent4 2" xfId="145"/>
    <cellStyle name="60% - Accent4 2 2" xfId="146"/>
    <cellStyle name="60% - Accent4 2 3" xfId="147"/>
    <cellStyle name="60% - Accent4 3" xfId="148"/>
    <cellStyle name="60% - Accent4 4" xfId="149"/>
    <cellStyle name="60% - Accent4 5" xfId="150"/>
    <cellStyle name="60% - Accent4 6" xfId="151"/>
    <cellStyle name="60% - Accent5" xfId="152"/>
    <cellStyle name="60% - Accent5 2" xfId="153"/>
    <cellStyle name="60% - Accent5 2 2" xfId="154"/>
    <cellStyle name="60% - Accent5 2 3" xfId="155"/>
    <cellStyle name="60% - Accent5 3" xfId="156"/>
    <cellStyle name="60% - Accent5 4" xfId="157"/>
    <cellStyle name="60% - Accent5 5" xfId="158"/>
    <cellStyle name="60% - Accent5 6" xfId="159"/>
    <cellStyle name="60% - Accent6" xfId="160"/>
    <cellStyle name="60% - Accent6 2" xfId="161"/>
    <cellStyle name="60% - Accent6 2 2" xfId="162"/>
    <cellStyle name="60% - Accent6 2 3" xfId="163"/>
    <cellStyle name="60% - Accent6 3" xfId="164"/>
    <cellStyle name="60% - Accent6 4" xfId="165"/>
    <cellStyle name="60% - Accent6 5" xfId="166"/>
    <cellStyle name="60% - Accent6 6" xfId="167"/>
    <cellStyle name="Accent1" xfId="168"/>
    <cellStyle name="Accent1 2" xfId="169"/>
    <cellStyle name="Accent1 2 2" xfId="170"/>
    <cellStyle name="Accent1 2 3" xfId="171"/>
    <cellStyle name="Accent1 3" xfId="172"/>
    <cellStyle name="Accent1 4" xfId="173"/>
    <cellStyle name="Accent1 5" xfId="174"/>
    <cellStyle name="Accent1 6" xfId="175"/>
    <cellStyle name="Accent2" xfId="176"/>
    <cellStyle name="Accent2 2" xfId="177"/>
    <cellStyle name="Accent2 2 2" xfId="178"/>
    <cellStyle name="Accent2 2 3" xfId="179"/>
    <cellStyle name="Accent2 3" xfId="180"/>
    <cellStyle name="Accent2 4" xfId="181"/>
    <cellStyle name="Accent2 5" xfId="182"/>
    <cellStyle name="Accent2 6" xfId="183"/>
    <cellStyle name="Accent3" xfId="184"/>
    <cellStyle name="Accent3 2" xfId="185"/>
    <cellStyle name="Accent3 2 2" xfId="186"/>
    <cellStyle name="Accent3 2 3" xfId="187"/>
    <cellStyle name="Accent3 3" xfId="188"/>
    <cellStyle name="Accent3 4" xfId="189"/>
    <cellStyle name="Accent3 5" xfId="190"/>
    <cellStyle name="Accent3 6" xfId="191"/>
    <cellStyle name="Accent4" xfId="192"/>
    <cellStyle name="Accent4 2" xfId="193"/>
    <cellStyle name="Accent4 2 2" xfId="194"/>
    <cellStyle name="Accent4 2 3" xfId="195"/>
    <cellStyle name="Accent4 3" xfId="196"/>
    <cellStyle name="Accent4 4" xfId="197"/>
    <cellStyle name="Accent4 5" xfId="198"/>
    <cellStyle name="Accent4 6" xfId="199"/>
    <cellStyle name="Accent5" xfId="200"/>
    <cellStyle name="Accent5 2" xfId="201"/>
    <cellStyle name="Accent5 2 2" xfId="202"/>
    <cellStyle name="Accent5 2 3" xfId="203"/>
    <cellStyle name="Accent5 3" xfId="204"/>
    <cellStyle name="Accent5 4" xfId="205"/>
    <cellStyle name="Accent5 5" xfId="206"/>
    <cellStyle name="Accent6" xfId="207"/>
    <cellStyle name="Accent6 2" xfId="208"/>
    <cellStyle name="Accent6 2 2" xfId="209"/>
    <cellStyle name="Accent6 2 3" xfId="210"/>
    <cellStyle name="Accent6 3" xfId="211"/>
    <cellStyle name="Accent6 4" xfId="212"/>
    <cellStyle name="Accent6 5" xfId="213"/>
    <cellStyle name="Accent6 6" xfId="214"/>
    <cellStyle name="Accounting" xfId="215"/>
    <cellStyle name="Actual Date" xfId="216"/>
    <cellStyle name="Actual Date 2" xfId="217"/>
    <cellStyle name="AFE" xfId="218"/>
    <cellStyle name="Arial 10" xfId="219"/>
    <cellStyle name="Arial 10 2" xfId="220"/>
    <cellStyle name="Arial 12" xfId="221"/>
    <cellStyle name="ArialNormal" xfId="222"/>
    <cellStyle name="ArialNormal 2" xfId="223"/>
    <cellStyle name="ArialNormal 2 2" xfId="224"/>
    <cellStyle name="ArialNormal 2 3" xfId="225"/>
    <cellStyle name="ArialNormal 3" xfId="226"/>
    <cellStyle name="ArialNormal 4" xfId="227"/>
    <cellStyle name="Background" xfId="228"/>
    <cellStyle name="Bad" xfId="229"/>
    <cellStyle name="Bad 2" xfId="230"/>
    <cellStyle name="Bad 2 2" xfId="231"/>
    <cellStyle name="Bad 2 3" xfId="232"/>
    <cellStyle name="Bad 3" xfId="233"/>
    <cellStyle name="Bad 4" xfId="234"/>
    <cellStyle name="Bad 5" xfId="235"/>
    <cellStyle name="Bad 6" xfId="236"/>
    <cellStyle name="BalanceSheet" xfId="237"/>
    <cellStyle name="Biomass" xfId="238"/>
    <cellStyle name="Black" xfId="239"/>
    <cellStyle name="Black 2" xfId="240"/>
    <cellStyle name="Black 2 2" xfId="241"/>
    <cellStyle name="Black 3" xfId="242"/>
    <cellStyle name="blank" xfId="243"/>
    <cellStyle name="Blue" xfId="244"/>
    <cellStyle name="Blue 2" xfId="245"/>
    <cellStyle name="Blue 2 2" xfId="246"/>
    <cellStyle name="Blue 3" xfId="247"/>
    <cellStyle name="blue$00" xfId="248"/>
    <cellStyle name="Blue_AC 11-12-04" xfId="249"/>
    <cellStyle name="British Pound" xfId="250"/>
    <cellStyle name="Calc Currency (0)" xfId="251"/>
    <cellStyle name="Calc Currency (2)" xfId="252"/>
    <cellStyle name="Calc Percent (0)" xfId="253"/>
    <cellStyle name="Calc Percent (1)" xfId="254"/>
    <cellStyle name="Calc Percent (2)" xfId="255"/>
    <cellStyle name="Calc Units (0)" xfId="256"/>
    <cellStyle name="Calc Units (1)" xfId="257"/>
    <cellStyle name="Calc Units (2)" xfId="258"/>
    <cellStyle name="Calculation" xfId="259"/>
    <cellStyle name="Calculation 2" xfId="260"/>
    <cellStyle name="Calculation 2 2" xfId="261"/>
    <cellStyle name="Calculation 2 2 2" xfId="262"/>
    <cellStyle name="Calculation 2 2 3" xfId="263"/>
    <cellStyle name="Calculation 2 3" xfId="264"/>
    <cellStyle name="Calculation 2 3 2" xfId="265"/>
    <cellStyle name="Calculation 2 3 3" xfId="266"/>
    <cellStyle name="Calculation 2 4" xfId="267"/>
    <cellStyle name="Calculation 2 5" xfId="268"/>
    <cellStyle name="Calculation 3" xfId="269"/>
    <cellStyle name="Calculation 3 2" xfId="270"/>
    <cellStyle name="Calculation 3 3" xfId="271"/>
    <cellStyle name="Calculation 4" xfId="272"/>
    <cellStyle name="Calculation 4 2" xfId="273"/>
    <cellStyle name="Calculation 4 3" xfId="274"/>
    <cellStyle name="Calculation 5" xfId="275"/>
    <cellStyle name="Calculation 5 2" xfId="276"/>
    <cellStyle name="Calculation 5 3" xfId="277"/>
    <cellStyle name="Calculation 6" xfId="278"/>
    <cellStyle name="Calculation 6 2" xfId="279"/>
    <cellStyle name="Calculation 6 3" xfId="280"/>
    <cellStyle name="Case" xfId="281"/>
    <cellStyle name="CashFlow" xfId="282"/>
    <cellStyle name="Check Cell" xfId="283"/>
    <cellStyle name="Check Cell 2" xfId="284"/>
    <cellStyle name="Check Cell 2 2" xfId="285"/>
    <cellStyle name="Check Cell 2 3" xfId="286"/>
    <cellStyle name="Check Cell 3" xfId="287"/>
    <cellStyle name="Check Cell 4" xfId="288"/>
    <cellStyle name="Check Cell 5" xfId="289"/>
    <cellStyle name="Colhead" xfId="290"/>
    <cellStyle name="Colhead 2" xfId="291"/>
    <cellStyle name="Comma" xfId="292"/>
    <cellStyle name="Comma (0)" xfId="293"/>
    <cellStyle name="Comma [0]" xfId="294"/>
    <cellStyle name="Comma [00]" xfId="295"/>
    <cellStyle name="Comma [1]" xfId="296"/>
    <cellStyle name="Comma [2]" xfId="297"/>
    <cellStyle name="Comma 0" xfId="298"/>
    <cellStyle name="Comma 0*" xfId="299"/>
    <cellStyle name="Comma 10" xfId="300"/>
    <cellStyle name="Comma 100" xfId="301"/>
    <cellStyle name="Comma 101" xfId="302"/>
    <cellStyle name="Comma 102" xfId="303"/>
    <cellStyle name="Comma 103" xfId="304"/>
    <cellStyle name="Comma 104" xfId="305"/>
    <cellStyle name="Comma 105" xfId="306"/>
    <cellStyle name="Comma 106" xfId="307"/>
    <cellStyle name="Comma 107" xfId="308"/>
    <cellStyle name="Comma 108" xfId="309"/>
    <cellStyle name="Comma 11" xfId="310"/>
    <cellStyle name="Comma 115" xfId="311"/>
    <cellStyle name="Comma 116" xfId="312"/>
    <cellStyle name="Comma 117" xfId="313"/>
    <cellStyle name="Comma 118" xfId="314"/>
    <cellStyle name="Comma 119" xfId="315"/>
    <cellStyle name="Comma 12" xfId="316"/>
    <cellStyle name="Comma 120" xfId="317"/>
    <cellStyle name="Comma 121" xfId="318"/>
    <cellStyle name="Comma 122" xfId="319"/>
    <cellStyle name="Comma 123" xfId="320"/>
    <cellStyle name="Comma 124" xfId="321"/>
    <cellStyle name="Comma 125" xfId="322"/>
    <cellStyle name="Comma 126" xfId="323"/>
    <cellStyle name="Comma 13" xfId="324"/>
    <cellStyle name="Comma 14" xfId="325"/>
    <cellStyle name="Comma 15" xfId="326"/>
    <cellStyle name="Comma 16" xfId="327"/>
    <cellStyle name="Comma 17" xfId="328"/>
    <cellStyle name="Comma 18" xfId="329"/>
    <cellStyle name="Comma 19" xfId="330"/>
    <cellStyle name="Comma 2" xfId="331"/>
    <cellStyle name="Comma 2 10" xfId="332"/>
    <cellStyle name="Comma 2 11" xfId="333"/>
    <cellStyle name="Comma 2 12" xfId="334"/>
    <cellStyle name="Comma 2 13" xfId="335"/>
    <cellStyle name="Comma 2 14" xfId="336"/>
    <cellStyle name="Comma 2 15" xfId="337"/>
    <cellStyle name="Comma 2 16" xfId="338"/>
    <cellStyle name="Comma 2 17" xfId="339"/>
    <cellStyle name="Comma 2 18" xfId="340"/>
    <cellStyle name="Comma 2 19" xfId="341"/>
    <cellStyle name="Comma 2 2" xfId="342"/>
    <cellStyle name="Comma 2 2 10" xfId="343"/>
    <cellStyle name="Comma 2 2 11" xfId="344"/>
    <cellStyle name="Comma 2 2 12" xfId="345"/>
    <cellStyle name="Comma 2 2 13" xfId="346"/>
    <cellStyle name="Comma 2 2 14" xfId="347"/>
    <cellStyle name="Comma 2 2 15" xfId="348"/>
    <cellStyle name="Comma 2 2 16" xfId="349"/>
    <cellStyle name="Comma 2 2 17" xfId="350"/>
    <cellStyle name="Comma 2 2 18" xfId="351"/>
    <cellStyle name="Comma 2 2 19" xfId="352"/>
    <cellStyle name="Comma 2 2 2" xfId="353"/>
    <cellStyle name="Comma 2 2 20" xfId="354"/>
    <cellStyle name="Comma 2 2 21" xfId="355"/>
    <cellStyle name="Comma 2 2 3" xfId="356"/>
    <cellStyle name="Comma 2 2 4" xfId="357"/>
    <cellStyle name="Comma 2 2 5" xfId="358"/>
    <cellStyle name="Comma 2 2 6" xfId="359"/>
    <cellStyle name="Comma 2 2 7" xfId="360"/>
    <cellStyle name="Comma 2 2 8" xfId="361"/>
    <cellStyle name="Comma 2 2 9" xfId="362"/>
    <cellStyle name="Comma 2 20" xfId="363"/>
    <cellStyle name="Comma 2 21" xfId="364"/>
    <cellStyle name="Comma 2 22" xfId="365"/>
    <cellStyle name="Comma 2 23" xfId="366"/>
    <cellStyle name="Comma 2 24" xfId="367"/>
    <cellStyle name="Comma 2 25" xfId="368"/>
    <cellStyle name="Comma 2 26" xfId="369"/>
    <cellStyle name="Comma 2 27" xfId="370"/>
    <cellStyle name="Comma 2 28" xfId="371"/>
    <cellStyle name="Comma 2 29" xfId="372"/>
    <cellStyle name="Comma 2 3" xfId="373"/>
    <cellStyle name="Comma 2 30" xfId="374"/>
    <cellStyle name="Comma 2 31" xfId="375"/>
    <cellStyle name="Comma 2 34" xfId="376"/>
    <cellStyle name="Comma 2 4" xfId="377"/>
    <cellStyle name="Comma 2 5" xfId="378"/>
    <cellStyle name="Comma 2 6" xfId="379"/>
    <cellStyle name="Comma 2 7" xfId="380"/>
    <cellStyle name="Comma 2 8" xfId="381"/>
    <cellStyle name="Comma 2 9" xfId="382"/>
    <cellStyle name="Comma 20" xfId="383"/>
    <cellStyle name="Comma 21" xfId="384"/>
    <cellStyle name="Comma 22" xfId="385"/>
    <cellStyle name="Comma 23" xfId="386"/>
    <cellStyle name="Comma 24" xfId="387"/>
    <cellStyle name="Comma 25" xfId="388"/>
    <cellStyle name="Comma 26" xfId="389"/>
    <cellStyle name="Comma 27" xfId="390"/>
    <cellStyle name="Comma 28" xfId="391"/>
    <cellStyle name="Comma 29" xfId="392"/>
    <cellStyle name="Comma 3" xfId="393"/>
    <cellStyle name="Comma 3 10" xfId="394"/>
    <cellStyle name="Comma 3 11" xfId="395"/>
    <cellStyle name="Comma 3 2" xfId="396"/>
    <cellStyle name="Comma 3 3" xfId="397"/>
    <cellStyle name="Comma 3 4" xfId="398"/>
    <cellStyle name="Comma 3 5" xfId="399"/>
    <cellStyle name="Comma 3 6" xfId="400"/>
    <cellStyle name="Comma 3 7" xfId="401"/>
    <cellStyle name="Comma 3 8" xfId="402"/>
    <cellStyle name="Comma 3 9" xfId="403"/>
    <cellStyle name="Comma 30" xfId="404"/>
    <cellStyle name="Comma 31" xfId="405"/>
    <cellStyle name="Comma 32" xfId="406"/>
    <cellStyle name="Comma 33" xfId="407"/>
    <cellStyle name="Comma 34" xfId="408"/>
    <cellStyle name="Comma 35" xfId="409"/>
    <cellStyle name="Comma 36" xfId="410"/>
    <cellStyle name="Comma 37" xfId="411"/>
    <cellStyle name="Comma 38" xfId="412"/>
    <cellStyle name="Comma 39" xfId="413"/>
    <cellStyle name="Comma 4" xfId="414"/>
    <cellStyle name="Comma 4 10" xfId="415"/>
    <cellStyle name="Comma 4 11" xfId="416"/>
    <cellStyle name="Comma 4 2" xfId="417"/>
    <cellStyle name="Comma 4 3" xfId="418"/>
    <cellStyle name="Comma 4 4" xfId="419"/>
    <cellStyle name="Comma 4 5" xfId="420"/>
    <cellStyle name="Comma 4 6" xfId="421"/>
    <cellStyle name="Comma 4 7" xfId="422"/>
    <cellStyle name="Comma 4 8" xfId="423"/>
    <cellStyle name="Comma 4 9" xfId="424"/>
    <cellStyle name="Comma 40" xfId="425"/>
    <cellStyle name="Comma 41" xfId="426"/>
    <cellStyle name="Comma 42" xfId="427"/>
    <cellStyle name="Comma 43" xfId="428"/>
    <cellStyle name="Comma 44" xfId="429"/>
    <cellStyle name="Comma 45" xfId="430"/>
    <cellStyle name="Comma 46" xfId="431"/>
    <cellStyle name="Comma 47" xfId="432"/>
    <cellStyle name="Comma 48" xfId="433"/>
    <cellStyle name="Comma 49" xfId="434"/>
    <cellStyle name="Comma 5" xfId="435"/>
    <cellStyle name="Comma 5 2" xfId="436"/>
    <cellStyle name="Comma 50" xfId="437"/>
    <cellStyle name="Comma 51" xfId="438"/>
    <cellStyle name="Comma 52" xfId="439"/>
    <cellStyle name="Comma 53" xfId="440"/>
    <cellStyle name="Comma 54" xfId="441"/>
    <cellStyle name="Comma 55" xfId="442"/>
    <cellStyle name="Comma 56" xfId="443"/>
    <cellStyle name="Comma 57" xfId="444"/>
    <cellStyle name="Comma 58" xfId="445"/>
    <cellStyle name="Comma 59" xfId="446"/>
    <cellStyle name="Comma 6" xfId="447"/>
    <cellStyle name="Comma 60" xfId="448"/>
    <cellStyle name="Comma 61" xfId="449"/>
    <cellStyle name="Comma 62" xfId="450"/>
    <cellStyle name="Comma 63" xfId="451"/>
    <cellStyle name="Comma 64" xfId="452"/>
    <cellStyle name="Comma 65" xfId="453"/>
    <cellStyle name="Comma 66" xfId="454"/>
    <cellStyle name="Comma 67" xfId="455"/>
    <cellStyle name="Comma 68" xfId="456"/>
    <cellStyle name="Comma 69" xfId="457"/>
    <cellStyle name="Comma 7" xfId="458"/>
    <cellStyle name="Comma 70" xfId="459"/>
    <cellStyle name="Comma 71" xfId="460"/>
    <cellStyle name="Comma 72" xfId="461"/>
    <cellStyle name="Comma 73" xfId="462"/>
    <cellStyle name="Comma 74" xfId="463"/>
    <cellStyle name="Comma 75" xfId="464"/>
    <cellStyle name="Comma 76" xfId="465"/>
    <cellStyle name="Comma 77" xfId="466"/>
    <cellStyle name="Comma 78" xfId="467"/>
    <cellStyle name="Comma 79" xfId="468"/>
    <cellStyle name="Comma 8" xfId="469"/>
    <cellStyle name="Comma 80" xfId="470"/>
    <cellStyle name="Comma 81" xfId="471"/>
    <cellStyle name="Comma 82" xfId="472"/>
    <cellStyle name="Comma 83" xfId="473"/>
    <cellStyle name="Comma 84" xfId="474"/>
    <cellStyle name="Comma 85" xfId="475"/>
    <cellStyle name="Comma 86" xfId="476"/>
    <cellStyle name="Comma 87" xfId="477"/>
    <cellStyle name="Comma 88" xfId="478"/>
    <cellStyle name="Comma 89" xfId="479"/>
    <cellStyle name="Comma 9" xfId="480"/>
    <cellStyle name="Comma 90" xfId="481"/>
    <cellStyle name="Comma 91" xfId="482"/>
    <cellStyle name="Comma 92" xfId="483"/>
    <cellStyle name="Comma 93" xfId="484"/>
    <cellStyle name="Comma 94" xfId="485"/>
    <cellStyle name="Comma 95" xfId="486"/>
    <cellStyle name="Comma 96" xfId="487"/>
    <cellStyle name="Comma 97" xfId="488"/>
    <cellStyle name="Comma 98" xfId="489"/>
    <cellStyle name="Comma 99" xfId="490"/>
    <cellStyle name="Comma[1]" xfId="491"/>
    <cellStyle name="Comma[2]" xfId="492"/>
    <cellStyle name="Comma0" xfId="493"/>
    <cellStyle name="Comma0 10" xfId="494"/>
    <cellStyle name="Comma0 11" xfId="495"/>
    <cellStyle name="Comma0 12" xfId="496"/>
    <cellStyle name="Comma0 2" xfId="497"/>
    <cellStyle name="Comma0 3" xfId="498"/>
    <cellStyle name="Comma0 4" xfId="499"/>
    <cellStyle name="Comma0 5" xfId="500"/>
    <cellStyle name="Comma0 6" xfId="501"/>
    <cellStyle name="Comma0 7" xfId="502"/>
    <cellStyle name="Comma0 8" xfId="503"/>
    <cellStyle name="Comma0 9" xfId="504"/>
    <cellStyle name="Copied" xfId="505"/>
    <cellStyle name="Currency" xfId="506"/>
    <cellStyle name="Currency ($)" xfId="507"/>
    <cellStyle name="Currency ($) 2" xfId="508"/>
    <cellStyle name="Currency (3)" xfId="509"/>
    <cellStyle name="Currency [0]" xfId="510"/>
    <cellStyle name="Currency [00]" xfId="511"/>
    <cellStyle name="Currency [1]" xfId="512"/>
    <cellStyle name="Currency [2]" xfId="513"/>
    <cellStyle name="Currency [2] 2" xfId="514"/>
    <cellStyle name="Currency [2] 3" xfId="515"/>
    <cellStyle name="Currency 0" xfId="516"/>
    <cellStyle name="Currency 10" xfId="517"/>
    <cellStyle name="Currency 11" xfId="518"/>
    <cellStyle name="Currency 12" xfId="519"/>
    <cellStyle name="Currency 13" xfId="520"/>
    <cellStyle name="Currency 14" xfId="521"/>
    <cellStyle name="Currency 15" xfId="522"/>
    <cellStyle name="Currency 16" xfId="523"/>
    <cellStyle name="Currency 17" xfId="524"/>
    <cellStyle name="Currency 18" xfId="525"/>
    <cellStyle name="Currency 19" xfId="526"/>
    <cellStyle name="Currency 2" xfId="527"/>
    <cellStyle name="Currency 2 2" xfId="528"/>
    <cellStyle name="Currency 2 3" xfId="529"/>
    <cellStyle name="Currency 20" xfId="530"/>
    <cellStyle name="Currency 21" xfId="531"/>
    <cellStyle name="Currency 22" xfId="532"/>
    <cellStyle name="Currency 23" xfId="533"/>
    <cellStyle name="Currency 24" xfId="534"/>
    <cellStyle name="Currency 25" xfId="535"/>
    <cellStyle name="Currency 26" xfId="536"/>
    <cellStyle name="Currency 27" xfId="537"/>
    <cellStyle name="Currency 28" xfId="538"/>
    <cellStyle name="Currency 29" xfId="539"/>
    <cellStyle name="Currency 3" xfId="540"/>
    <cellStyle name="Currency 3 2" xfId="541"/>
    <cellStyle name="Currency 3 3" xfId="542"/>
    <cellStyle name="Currency 30" xfId="543"/>
    <cellStyle name="Currency 31" xfId="544"/>
    <cellStyle name="Currency 32" xfId="545"/>
    <cellStyle name="Currency 33" xfId="546"/>
    <cellStyle name="Currency 34" xfId="547"/>
    <cellStyle name="Currency 35" xfId="548"/>
    <cellStyle name="Currency 36" xfId="549"/>
    <cellStyle name="Currency 37" xfId="550"/>
    <cellStyle name="Currency 38" xfId="551"/>
    <cellStyle name="Currency 39" xfId="552"/>
    <cellStyle name="Currency 4" xfId="553"/>
    <cellStyle name="Currency 40" xfId="554"/>
    <cellStyle name="Currency 41" xfId="555"/>
    <cellStyle name="Currency 42" xfId="556"/>
    <cellStyle name="Currency 43" xfId="557"/>
    <cellStyle name="Currency 44" xfId="558"/>
    <cellStyle name="Currency 5" xfId="559"/>
    <cellStyle name="Currency 6" xfId="560"/>
    <cellStyle name="Currency 7" xfId="561"/>
    <cellStyle name="Currency 79" xfId="562"/>
    <cellStyle name="Currency 8" xfId="563"/>
    <cellStyle name="Currency 80" xfId="564"/>
    <cellStyle name="Currency 81" xfId="565"/>
    <cellStyle name="Currency 82" xfId="566"/>
    <cellStyle name="Currency 83" xfId="567"/>
    <cellStyle name="Currency 84" xfId="568"/>
    <cellStyle name="Currency 85" xfId="569"/>
    <cellStyle name="Currency 86" xfId="570"/>
    <cellStyle name="Currency 87" xfId="571"/>
    <cellStyle name="Currency 88" xfId="572"/>
    <cellStyle name="Currency 89" xfId="573"/>
    <cellStyle name="Currency 9" xfId="574"/>
    <cellStyle name="Currency 90" xfId="575"/>
    <cellStyle name="Currency 91" xfId="576"/>
    <cellStyle name="Currency 92" xfId="577"/>
    <cellStyle name="Currency 93" xfId="578"/>
    <cellStyle name="Currency 94" xfId="579"/>
    <cellStyle name="Currency[1]" xfId="580"/>
    <cellStyle name="Currency[2]" xfId="581"/>
    <cellStyle name="Currency0" xfId="582"/>
    <cellStyle name="Currency0 10" xfId="583"/>
    <cellStyle name="Currency0 11" xfId="584"/>
    <cellStyle name="Currency0 12" xfId="585"/>
    <cellStyle name="Currency0 13" xfId="586"/>
    <cellStyle name="Currency0 2" xfId="587"/>
    <cellStyle name="Currency0 3" xfId="588"/>
    <cellStyle name="Currency0 4" xfId="589"/>
    <cellStyle name="Currency0 5" xfId="590"/>
    <cellStyle name="Currency0 6" xfId="591"/>
    <cellStyle name="Currency0 7" xfId="592"/>
    <cellStyle name="Currency0 8" xfId="593"/>
    <cellStyle name="Currency0 9" xfId="594"/>
    <cellStyle name="Currency1" xfId="595"/>
    <cellStyle name="Currency2" xfId="596"/>
    <cellStyle name="Currency2 2" xfId="597"/>
    <cellStyle name="Date" xfId="598"/>
    <cellStyle name="Date 10" xfId="599"/>
    <cellStyle name="Date 11" xfId="600"/>
    <cellStyle name="Date 12" xfId="601"/>
    <cellStyle name="Date 13" xfId="602"/>
    <cellStyle name="Date 2" xfId="603"/>
    <cellStyle name="Date 3" xfId="604"/>
    <cellStyle name="Date 4" xfId="605"/>
    <cellStyle name="Date 5" xfId="606"/>
    <cellStyle name="Date 6" xfId="607"/>
    <cellStyle name="Date 7" xfId="608"/>
    <cellStyle name="Date 8" xfId="609"/>
    <cellStyle name="Date 9" xfId="610"/>
    <cellStyle name="Date Aligned" xfId="611"/>
    <cellStyle name="Date Short" xfId="612"/>
    <cellStyle name="Date_LCOE ProForma" xfId="613"/>
    <cellStyle name="Date1" xfId="614"/>
    <cellStyle name="Dates" xfId="615"/>
    <cellStyle name="DateYear" xfId="616"/>
    <cellStyle name="DELTA" xfId="617"/>
    <cellStyle name="Dollar" xfId="618"/>
    <cellStyle name="Dollar1" xfId="619"/>
    <cellStyle name="Dollar1Blue" xfId="620"/>
    <cellStyle name="Dollar2" xfId="621"/>
    <cellStyle name="Dollars" xfId="622"/>
    <cellStyle name="DollarWhole" xfId="623"/>
    <cellStyle name="Dotted Line" xfId="624"/>
    <cellStyle name="Double Accounting" xfId="625"/>
    <cellStyle name="Enter Currency (0)" xfId="626"/>
    <cellStyle name="Enter Currency (2)" xfId="627"/>
    <cellStyle name="Enter Units (0)" xfId="628"/>
    <cellStyle name="Enter Units (1)" xfId="629"/>
    <cellStyle name="Enter Units (2)" xfId="630"/>
    <cellStyle name="Entered" xfId="631"/>
    <cellStyle name="Euro" xfId="632"/>
    <cellStyle name="Euro 2" xfId="633"/>
    <cellStyle name="Explanatory Text" xfId="634"/>
    <cellStyle name="Explanatory Text 2" xfId="635"/>
    <cellStyle name="Explanatory Text 2 2" xfId="636"/>
    <cellStyle name="Explanatory Text 2 3" xfId="637"/>
    <cellStyle name="Explanatory Text 3" xfId="638"/>
    <cellStyle name="Explanatory Text 4" xfId="639"/>
    <cellStyle name="Explanatory Text 5" xfId="640"/>
    <cellStyle name="Fixed" xfId="641"/>
    <cellStyle name="Fixed 10" xfId="642"/>
    <cellStyle name="Fixed 11" xfId="643"/>
    <cellStyle name="Fixed 12" xfId="644"/>
    <cellStyle name="Fixed 13" xfId="645"/>
    <cellStyle name="Fixed 2" xfId="646"/>
    <cellStyle name="Fixed 3" xfId="647"/>
    <cellStyle name="Fixed 4" xfId="648"/>
    <cellStyle name="Fixed 5" xfId="649"/>
    <cellStyle name="Fixed 6" xfId="650"/>
    <cellStyle name="Fixed 7" xfId="651"/>
    <cellStyle name="Fixed 8" xfId="652"/>
    <cellStyle name="Fixed 9" xfId="653"/>
    <cellStyle name="Footnote" xfId="654"/>
    <cellStyle name="Footnote 2" xfId="655"/>
    <cellStyle name="Full Date" xfId="656"/>
    <cellStyle name="GENERAL" xfId="657"/>
    <cellStyle name="Good" xfId="658"/>
    <cellStyle name="Good 2" xfId="659"/>
    <cellStyle name="Good 2 2" xfId="660"/>
    <cellStyle name="Good 2 3" xfId="661"/>
    <cellStyle name="Good 3" xfId="662"/>
    <cellStyle name="Good 4" xfId="663"/>
    <cellStyle name="Good 5" xfId="664"/>
    <cellStyle name="Good 6" xfId="665"/>
    <cellStyle name="Gray Border" xfId="666"/>
    <cellStyle name="Green" xfId="667"/>
    <cellStyle name="Green 2" xfId="668"/>
    <cellStyle name="Green 2 2" xfId="669"/>
    <cellStyle name="Green 3" xfId="670"/>
    <cellStyle name="Grey" xfId="671"/>
    <cellStyle name="Grey 2" xfId="672"/>
    <cellStyle name="GrowthRate" xfId="673"/>
    <cellStyle name="hard no." xfId="674"/>
    <cellStyle name="Hard Percent" xfId="675"/>
    <cellStyle name="Header" xfId="676"/>
    <cellStyle name="Header1" xfId="677"/>
    <cellStyle name="Header2" xfId="678"/>
    <cellStyle name="Heading" xfId="679"/>
    <cellStyle name="Heading 1" xfId="680"/>
    <cellStyle name="Heading 1 10" xfId="681"/>
    <cellStyle name="Heading 1 11" xfId="682"/>
    <cellStyle name="Heading 1 12" xfId="683"/>
    <cellStyle name="Heading 1 13" xfId="684"/>
    <cellStyle name="Heading 1 14" xfId="685"/>
    <cellStyle name="Heading 1 15" xfId="686"/>
    <cellStyle name="Heading 1 15 2" xfId="687"/>
    <cellStyle name="Heading 1 15 2 2" xfId="688"/>
    <cellStyle name="Heading 1 15 2 2 2" xfId="689"/>
    <cellStyle name="Heading 1 15 2 2 2 2" xfId="690"/>
    <cellStyle name="Heading 1 15 2 2 2 3" xfId="691"/>
    <cellStyle name="Heading 1 15 2 2 3" xfId="692"/>
    <cellStyle name="Heading 1 15 2 2 3 2" xfId="693"/>
    <cellStyle name="Heading 1 15 2 2 3 3" xfId="694"/>
    <cellStyle name="Heading 1 15 2 2 4" xfId="695"/>
    <cellStyle name="Heading 1 15 2 2 4 2" xfId="696"/>
    <cellStyle name="Heading 1 15 2 2 4 3" xfId="697"/>
    <cellStyle name="Heading 1 15 2 2 5" xfId="698"/>
    <cellStyle name="Heading 1 15 2 2 5 2" xfId="699"/>
    <cellStyle name="Heading 1 15 2 2 5 3" xfId="700"/>
    <cellStyle name="Heading 1 15 2 2 6" xfId="701"/>
    <cellStyle name="Heading 1 15 2 2 6 2" xfId="702"/>
    <cellStyle name="Heading 1 15 2 2 6 3" xfId="703"/>
    <cellStyle name="Heading 1 15 2 2 7" xfId="704"/>
    <cellStyle name="Heading 1 15 2 2 8" xfId="705"/>
    <cellStyle name="Heading 1 15 2 3" xfId="706"/>
    <cellStyle name="Heading 1 15 2 4" xfId="707"/>
    <cellStyle name="Heading 1 15 3" xfId="708"/>
    <cellStyle name="Heading 1 15 3 2" xfId="709"/>
    <cellStyle name="Heading 1 15 3 2 2" xfId="710"/>
    <cellStyle name="Heading 1 15 3 2 3" xfId="711"/>
    <cellStyle name="Heading 1 15 3 3" xfId="712"/>
    <cellStyle name="Heading 1 15 3 3 2" xfId="713"/>
    <cellStyle name="Heading 1 15 3 3 3" xfId="714"/>
    <cellStyle name="Heading 1 15 3 4" xfId="715"/>
    <cellStyle name="Heading 1 15 3 4 2" xfId="716"/>
    <cellStyle name="Heading 1 15 3 4 3" xfId="717"/>
    <cellStyle name="Heading 1 15 3 5" xfId="718"/>
    <cellStyle name="Heading 1 15 3 5 2" xfId="719"/>
    <cellStyle name="Heading 1 15 3 5 3" xfId="720"/>
    <cellStyle name="Heading 1 15 3 6" xfId="721"/>
    <cellStyle name="Heading 1 15 3 6 2" xfId="722"/>
    <cellStyle name="Heading 1 15 3 6 3" xfId="723"/>
    <cellStyle name="Heading 1 15 3 7" xfId="724"/>
    <cellStyle name="Heading 1 15 3 8" xfId="725"/>
    <cellStyle name="Heading 1 15 4" xfId="726"/>
    <cellStyle name="Heading 1 15 5" xfId="727"/>
    <cellStyle name="Heading 1 16" xfId="728"/>
    <cellStyle name="Heading 1 16 2" xfId="729"/>
    <cellStyle name="Heading 1 16 2 2" xfId="730"/>
    <cellStyle name="Heading 1 16 2 2 2" xfId="731"/>
    <cellStyle name="Heading 1 16 2 2 2 2" xfId="732"/>
    <cellStyle name="Heading 1 16 2 2 2 3" xfId="733"/>
    <cellStyle name="Heading 1 16 2 2 3" xfId="734"/>
    <cellStyle name="Heading 1 16 2 2 3 2" xfId="735"/>
    <cellStyle name="Heading 1 16 2 2 3 3" xfId="736"/>
    <cellStyle name="Heading 1 16 2 2 4" xfId="737"/>
    <cellStyle name="Heading 1 16 2 2 4 2" xfId="738"/>
    <cellStyle name="Heading 1 16 2 2 4 3" xfId="739"/>
    <cellStyle name="Heading 1 16 2 2 5" xfId="740"/>
    <cellStyle name="Heading 1 16 2 2 5 2" xfId="741"/>
    <cellStyle name="Heading 1 16 2 2 5 3" xfId="742"/>
    <cellStyle name="Heading 1 16 2 2 6" xfId="743"/>
    <cellStyle name="Heading 1 16 2 2 6 2" xfId="744"/>
    <cellStyle name="Heading 1 16 2 2 6 3" xfId="745"/>
    <cellStyle name="Heading 1 16 2 2 7" xfId="746"/>
    <cellStyle name="Heading 1 16 2 2 8" xfId="747"/>
    <cellStyle name="Heading 1 16 2 3" xfId="748"/>
    <cellStyle name="Heading 1 16 2 4" xfId="749"/>
    <cellStyle name="Heading 1 16 3" xfId="750"/>
    <cellStyle name="Heading 1 16 3 2" xfId="751"/>
    <cellStyle name="Heading 1 16 3 2 2" xfId="752"/>
    <cellStyle name="Heading 1 16 3 2 3" xfId="753"/>
    <cellStyle name="Heading 1 16 3 3" xfId="754"/>
    <cellStyle name="Heading 1 16 3 3 2" xfId="755"/>
    <cellStyle name="Heading 1 16 3 3 3" xfId="756"/>
    <cellStyle name="Heading 1 16 3 4" xfId="757"/>
    <cellStyle name="Heading 1 16 3 4 2" xfId="758"/>
    <cellStyle name="Heading 1 16 3 4 3" xfId="759"/>
    <cellStyle name="Heading 1 16 3 5" xfId="760"/>
    <cellStyle name="Heading 1 16 3 5 2" xfId="761"/>
    <cellStyle name="Heading 1 16 3 5 3" xfId="762"/>
    <cellStyle name="Heading 1 16 3 6" xfId="763"/>
    <cellStyle name="Heading 1 16 3 6 2" xfId="764"/>
    <cellStyle name="Heading 1 16 3 6 3" xfId="765"/>
    <cellStyle name="Heading 1 16 3 7" xfId="766"/>
    <cellStyle name="Heading 1 16 3 8" xfId="767"/>
    <cellStyle name="Heading 1 16 4" xfId="768"/>
    <cellStyle name="Heading 1 16 5" xfId="769"/>
    <cellStyle name="Heading 1 17" xfId="770"/>
    <cellStyle name="Heading 1 17 2" xfId="771"/>
    <cellStyle name="Heading 1 17 2 2" xfId="772"/>
    <cellStyle name="Heading 1 17 2 2 2" xfId="773"/>
    <cellStyle name="Heading 1 17 2 2 2 2" xfId="774"/>
    <cellStyle name="Heading 1 17 2 2 2 3" xfId="775"/>
    <cellStyle name="Heading 1 17 2 2 3" xfId="776"/>
    <cellStyle name="Heading 1 17 2 2 3 2" xfId="777"/>
    <cellStyle name="Heading 1 17 2 2 3 3" xfId="778"/>
    <cellStyle name="Heading 1 17 2 2 4" xfId="779"/>
    <cellStyle name="Heading 1 17 2 2 4 2" xfId="780"/>
    <cellStyle name="Heading 1 17 2 2 4 3" xfId="781"/>
    <cellStyle name="Heading 1 17 2 2 5" xfId="782"/>
    <cellStyle name="Heading 1 17 2 2 5 2" xfId="783"/>
    <cellStyle name="Heading 1 17 2 2 5 3" xfId="784"/>
    <cellStyle name="Heading 1 17 2 2 6" xfId="785"/>
    <cellStyle name="Heading 1 17 2 2 6 2" xfId="786"/>
    <cellStyle name="Heading 1 17 2 2 6 3" xfId="787"/>
    <cellStyle name="Heading 1 17 2 2 7" xfId="788"/>
    <cellStyle name="Heading 1 17 2 2 8" xfId="789"/>
    <cellStyle name="Heading 1 17 2 3" xfId="790"/>
    <cellStyle name="Heading 1 17 2 4" xfId="791"/>
    <cellStyle name="Heading 1 17 3" xfId="792"/>
    <cellStyle name="Heading 1 17 3 2" xfId="793"/>
    <cellStyle name="Heading 1 17 3 2 2" xfId="794"/>
    <cellStyle name="Heading 1 17 3 2 3" xfId="795"/>
    <cellStyle name="Heading 1 17 3 3" xfId="796"/>
    <cellStyle name="Heading 1 17 3 3 2" xfId="797"/>
    <cellStyle name="Heading 1 17 3 3 3" xfId="798"/>
    <cellStyle name="Heading 1 17 3 4" xfId="799"/>
    <cellStyle name="Heading 1 17 3 4 2" xfId="800"/>
    <cellStyle name="Heading 1 17 3 4 3" xfId="801"/>
    <cellStyle name="Heading 1 17 3 5" xfId="802"/>
    <cellStyle name="Heading 1 17 3 5 2" xfId="803"/>
    <cellStyle name="Heading 1 17 3 5 3" xfId="804"/>
    <cellStyle name="Heading 1 17 3 6" xfId="805"/>
    <cellStyle name="Heading 1 17 3 6 2" xfId="806"/>
    <cellStyle name="Heading 1 17 3 6 3" xfId="807"/>
    <cellStyle name="Heading 1 17 3 7" xfId="808"/>
    <cellStyle name="Heading 1 17 3 8" xfId="809"/>
    <cellStyle name="Heading 1 17 4" xfId="810"/>
    <cellStyle name="Heading 1 17 5" xfId="811"/>
    <cellStyle name="Heading 1 18" xfId="812"/>
    <cellStyle name="Heading 1 18 2" xfId="813"/>
    <cellStyle name="Heading 1 18 3" xfId="814"/>
    <cellStyle name="Heading 1 2" xfId="815"/>
    <cellStyle name="Heading 1 2 10" xfId="816"/>
    <cellStyle name="Heading 1 2 2" xfId="817"/>
    <cellStyle name="Heading 1 2 2 2" xfId="818"/>
    <cellStyle name="Heading 1 2 2 2 2" xfId="819"/>
    <cellStyle name="Heading 1 2 2 2 2 2" xfId="820"/>
    <cellStyle name="Heading 1 2 2 2 2 3" xfId="821"/>
    <cellStyle name="Heading 1 2 2 2 2 4" xfId="822"/>
    <cellStyle name="Heading 1 2 2 2 2 4 2" xfId="823"/>
    <cellStyle name="Heading 1 2 2 2 2 4 2 2" xfId="824"/>
    <cellStyle name="Heading 1 2 2 2 2 4 2 2 2" xfId="825"/>
    <cellStyle name="Heading 1 2 2 2 2 4 2 2 3" xfId="826"/>
    <cellStyle name="Heading 1 2 2 2 2 4 2 3" xfId="827"/>
    <cellStyle name="Heading 1 2 2 2 2 4 2 3 2" xfId="828"/>
    <cellStyle name="Heading 1 2 2 2 2 4 2 3 3" xfId="829"/>
    <cellStyle name="Heading 1 2 2 2 2 4 2 4" xfId="830"/>
    <cellStyle name="Heading 1 2 2 2 2 4 2 4 2" xfId="831"/>
    <cellStyle name="Heading 1 2 2 2 2 4 2 4 3" xfId="832"/>
    <cellStyle name="Heading 1 2 2 2 2 4 2 5" xfId="833"/>
    <cellStyle name="Heading 1 2 2 2 2 4 2 5 2" xfId="834"/>
    <cellStyle name="Heading 1 2 2 2 2 4 2 5 3" xfId="835"/>
    <cellStyle name="Heading 1 2 2 2 2 4 2 6" xfId="836"/>
    <cellStyle name="Heading 1 2 2 2 2 4 2 6 2" xfId="837"/>
    <cellStyle name="Heading 1 2 2 2 2 4 2 6 3" xfId="838"/>
    <cellStyle name="Heading 1 2 2 2 2 4 2 7" xfId="839"/>
    <cellStyle name="Heading 1 2 2 2 2 4 2 8" xfId="840"/>
    <cellStyle name="Heading 1 2 2 2 2 4 3" xfId="841"/>
    <cellStyle name="Heading 1 2 2 2 2 4 4" xfId="842"/>
    <cellStyle name="Heading 1 2 2 2 2 5" xfId="843"/>
    <cellStyle name="Heading 1 2 2 2 2 5 2" xfId="844"/>
    <cellStyle name="Heading 1 2 2 2 2 5 2 2" xfId="845"/>
    <cellStyle name="Heading 1 2 2 2 2 5 2 3" xfId="846"/>
    <cellStyle name="Heading 1 2 2 2 2 5 3" xfId="847"/>
    <cellStyle name="Heading 1 2 2 2 2 5 3 2" xfId="848"/>
    <cellStyle name="Heading 1 2 2 2 2 5 3 3" xfId="849"/>
    <cellStyle name="Heading 1 2 2 2 2 5 4" xfId="850"/>
    <cellStyle name="Heading 1 2 2 2 2 5 4 2" xfId="851"/>
    <cellStyle name="Heading 1 2 2 2 2 5 4 3" xfId="852"/>
    <cellStyle name="Heading 1 2 2 2 2 5 5" xfId="853"/>
    <cellStyle name="Heading 1 2 2 2 2 5 5 2" xfId="854"/>
    <cellStyle name="Heading 1 2 2 2 2 5 5 3" xfId="855"/>
    <cellStyle name="Heading 1 2 2 2 2 5 6" xfId="856"/>
    <cellStyle name="Heading 1 2 2 2 2 5 6 2" xfId="857"/>
    <cellStyle name="Heading 1 2 2 2 2 5 6 3" xfId="858"/>
    <cellStyle name="Heading 1 2 2 2 2 5 7" xfId="859"/>
    <cellStyle name="Heading 1 2 2 2 2 5 8" xfId="860"/>
    <cellStyle name="Heading 1 2 2 2 2 6" xfId="861"/>
    <cellStyle name="Heading 1 2 2 2 2 7" xfId="862"/>
    <cellStyle name="Heading 1 2 2 2 3" xfId="863"/>
    <cellStyle name="Heading 1 2 2 2 4" xfId="864"/>
    <cellStyle name="Heading 1 2 2 2 4 2" xfId="865"/>
    <cellStyle name="Heading 1 2 2 2 4 2 2" xfId="866"/>
    <cellStyle name="Heading 1 2 2 2 4 2 2 2" xfId="867"/>
    <cellStyle name="Heading 1 2 2 2 4 2 2 2 2" xfId="868"/>
    <cellStyle name="Heading 1 2 2 2 4 2 2 2 3" xfId="869"/>
    <cellStyle name="Heading 1 2 2 2 4 2 2 3" xfId="870"/>
    <cellStyle name="Heading 1 2 2 2 4 2 2 3 2" xfId="871"/>
    <cellStyle name="Heading 1 2 2 2 4 2 2 3 3" xfId="872"/>
    <cellStyle name="Heading 1 2 2 2 4 2 2 4" xfId="873"/>
    <cellStyle name="Heading 1 2 2 2 4 2 2 4 2" xfId="874"/>
    <cellStyle name="Heading 1 2 2 2 4 2 2 4 3" xfId="875"/>
    <cellStyle name="Heading 1 2 2 2 4 2 2 5" xfId="876"/>
    <cellStyle name="Heading 1 2 2 2 4 2 2 5 2" xfId="877"/>
    <cellStyle name="Heading 1 2 2 2 4 2 2 5 3" xfId="878"/>
    <cellStyle name="Heading 1 2 2 2 4 2 2 6" xfId="879"/>
    <cellStyle name="Heading 1 2 2 2 4 2 2 6 2" xfId="880"/>
    <cellStyle name="Heading 1 2 2 2 4 2 2 6 3" xfId="881"/>
    <cellStyle name="Heading 1 2 2 2 4 2 2 7" xfId="882"/>
    <cellStyle name="Heading 1 2 2 2 4 2 2 8" xfId="883"/>
    <cellStyle name="Heading 1 2 2 2 4 2 3" xfId="884"/>
    <cellStyle name="Heading 1 2 2 2 4 2 4" xfId="885"/>
    <cellStyle name="Heading 1 2 2 2 4 3" xfId="886"/>
    <cellStyle name="Heading 1 2 2 2 4 3 2" xfId="887"/>
    <cellStyle name="Heading 1 2 2 2 4 3 2 2" xfId="888"/>
    <cellStyle name="Heading 1 2 2 2 4 3 2 3" xfId="889"/>
    <cellStyle name="Heading 1 2 2 2 4 3 3" xfId="890"/>
    <cellStyle name="Heading 1 2 2 2 4 3 3 2" xfId="891"/>
    <cellStyle name="Heading 1 2 2 2 4 3 3 3" xfId="892"/>
    <cellStyle name="Heading 1 2 2 2 4 3 4" xfId="893"/>
    <cellStyle name="Heading 1 2 2 2 4 3 4 2" xfId="894"/>
    <cellStyle name="Heading 1 2 2 2 4 3 4 3" xfId="895"/>
    <cellStyle name="Heading 1 2 2 2 4 3 5" xfId="896"/>
    <cellStyle name="Heading 1 2 2 2 4 3 5 2" xfId="897"/>
    <cellStyle name="Heading 1 2 2 2 4 3 5 3" xfId="898"/>
    <cellStyle name="Heading 1 2 2 2 4 3 6" xfId="899"/>
    <cellStyle name="Heading 1 2 2 2 4 3 6 2" xfId="900"/>
    <cellStyle name="Heading 1 2 2 2 4 3 6 3" xfId="901"/>
    <cellStyle name="Heading 1 2 2 2 4 3 7" xfId="902"/>
    <cellStyle name="Heading 1 2 2 2 4 3 8" xfId="903"/>
    <cellStyle name="Heading 1 2 2 2 4 4" xfId="904"/>
    <cellStyle name="Heading 1 2 2 2 4 5" xfId="905"/>
    <cellStyle name="Heading 1 2 2 3" xfId="906"/>
    <cellStyle name="Heading 1 2 2 3 2" xfId="907"/>
    <cellStyle name="Heading 1 2 2 3 2 2" xfId="908"/>
    <cellStyle name="Heading 1 2 2 3 2 2 2" xfId="909"/>
    <cellStyle name="Heading 1 2 2 3 2 2 2 2" xfId="910"/>
    <cellStyle name="Heading 1 2 2 3 2 2 2 2 2" xfId="911"/>
    <cellStyle name="Heading 1 2 2 3 2 2 2 2 3" xfId="912"/>
    <cellStyle name="Heading 1 2 2 3 2 2 2 3" xfId="913"/>
    <cellStyle name="Heading 1 2 2 3 2 2 2 3 2" xfId="914"/>
    <cellStyle name="Heading 1 2 2 3 2 2 2 3 3" xfId="915"/>
    <cellStyle name="Heading 1 2 2 3 2 2 2 4" xfId="916"/>
    <cellStyle name="Heading 1 2 2 3 2 2 2 4 2" xfId="917"/>
    <cellStyle name="Heading 1 2 2 3 2 2 2 4 3" xfId="918"/>
    <cellStyle name="Heading 1 2 2 3 2 2 2 5" xfId="919"/>
    <cellStyle name="Heading 1 2 2 3 2 2 2 5 2" xfId="920"/>
    <cellStyle name="Heading 1 2 2 3 2 2 2 5 3" xfId="921"/>
    <cellStyle name="Heading 1 2 2 3 2 2 2 6" xfId="922"/>
    <cellStyle name="Heading 1 2 2 3 2 2 2 6 2" xfId="923"/>
    <cellStyle name="Heading 1 2 2 3 2 2 2 6 3" xfId="924"/>
    <cellStyle name="Heading 1 2 2 3 2 2 2 7" xfId="925"/>
    <cellStyle name="Heading 1 2 2 3 2 2 2 8" xfId="926"/>
    <cellStyle name="Heading 1 2 2 3 2 2 3" xfId="927"/>
    <cellStyle name="Heading 1 2 2 3 2 2 4" xfId="928"/>
    <cellStyle name="Heading 1 2 2 3 2 3" xfId="929"/>
    <cellStyle name="Heading 1 2 2 3 2 3 2" xfId="930"/>
    <cellStyle name="Heading 1 2 2 3 2 3 2 2" xfId="931"/>
    <cellStyle name="Heading 1 2 2 3 2 3 2 3" xfId="932"/>
    <cellStyle name="Heading 1 2 2 3 2 3 3" xfId="933"/>
    <cellStyle name="Heading 1 2 2 3 2 3 3 2" xfId="934"/>
    <cellStyle name="Heading 1 2 2 3 2 3 3 3" xfId="935"/>
    <cellStyle name="Heading 1 2 2 3 2 3 4" xfId="936"/>
    <cellStyle name="Heading 1 2 2 3 2 3 4 2" xfId="937"/>
    <cellStyle name="Heading 1 2 2 3 2 3 4 3" xfId="938"/>
    <cellStyle name="Heading 1 2 2 3 2 3 5" xfId="939"/>
    <cellStyle name="Heading 1 2 2 3 2 3 5 2" xfId="940"/>
    <cellStyle name="Heading 1 2 2 3 2 3 5 3" xfId="941"/>
    <cellStyle name="Heading 1 2 2 3 2 3 6" xfId="942"/>
    <cellStyle name="Heading 1 2 2 3 2 3 6 2" xfId="943"/>
    <cellStyle name="Heading 1 2 2 3 2 3 6 3" xfId="944"/>
    <cellStyle name="Heading 1 2 2 3 2 3 7" xfId="945"/>
    <cellStyle name="Heading 1 2 2 3 2 3 8" xfId="946"/>
    <cellStyle name="Heading 1 2 2 3 2 4" xfId="947"/>
    <cellStyle name="Heading 1 2 2 3 2 5" xfId="948"/>
    <cellStyle name="Heading 1 2 2 3 3" xfId="949"/>
    <cellStyle name="Heading 1 2 2 3 3 2" xfId="950"/>
    <cellStyle name="Heading 1 2 2 3 3 2 2" xfId="951"/>
    <cellStyle name="Heading 1 2 2 3 3 2 2 2" xfId="952"/>
    <cellStyle name="Heading 1 2 2 3 3 2 2 2 2" xfId="953"/>
    <cellStyle name="Heading 1 2 2 3 3 2 2 2 3" xfId="954"/>
    <cellStyle name="Heading 1 2 2 3 3 2 2 3" xfId="955"/>
    <cellStyle name="Heading 1 2 2 3 3 2 2 3 2" xfId="956"/>
    <cellStyle name="Heading 1 2 2 3 3 2 2 3 3" xfId="957"/>
    <cellStyle name="Heading 1 2 2 3 3 2 2 4" xfId="958"/>
    <cellStyle name="Heading 1 2 2 3 3 2 2 4 2" xfId="959"/>
    <cellStyle name="Heading 1 2 2 3 3 2 2 4 3" xfId="960"/>
    <cellStyle name="Heading 1 2 2 3 3 2 2 5" xfId="961"/>
    <cellStyle name="Heading 1 2 2 3 3 2 2 5 2" xfId="962"/>
    <cellStyle name="Heading 1 2 2 3 3 2 2 5 3" xfId="963"/>
    <cellStyle name="Heading 1 2 2 3 3 2 2 6" xfId="964"/>
    <cellStyle name="Heading 1 2 2 3 3 2 2 6 2" xfId="965"/>
    <cellStyle name="Heading 1 2 2 3 3 2 2 6 3" xfId="966"/>
    <cellStyle name="Heading 1 2 2 3 3 2 2 7" xfId="967"/>
    <cellStyle name="Heading 1 2 2 3 3 2 2 8" xfId="968"/>
    <cellStyle name="Heading 1 2 2 3 3 2 3" xfId="969"/>
    <cellStyle name="Heading 1 2 2 3 3 2 4" xfId="970"/>
    <cellStyle name="Heading 1 2 2 3 3 3" xfId="971"/>
    <cellStyle name="Heading 1 2 2 3 3 3 2" xfId="972"/>
    <cellStyle name="Heading 1 2 2 3 3 3 2 2" xfId="973"/>
    <cellStyle name="Heading 1 2 2 3 3 3 2 3" xfId="974"/>
    <cellStyle name="Heading 1 2 2 3 3 3 3" xfId="975"/>
    <cellStyle name="Heading 1 2 2 3 3 3 3 2" xfId="976"/>
    <cellStyle name="Heading 1 2 2 3 3 3 3 3" xfId="977"/>
    <cellStyle name="Heading 1 2 2 3 3 3 4" xfId="978"/>
    <cellStyle name="Heading 1 2 2 3 3 3 4 2" xfId="979"/>
    <cellStyle name="Heading 1 2 2 3 3 3 4 3" xfId="980"/>
    <cellStyle name="Heading 1 2 2 3 3 3 5" xfId="981"/>
    <cellStyle name="Heading 1 2 2 3 3 3 5 2" xfId="982"/>
    <cellStyle name="Heading 1 2 2 3 3 3 5 3" xfId="983"/>
    <cellStyle name="Heading 1 2 2 3 3 3 6" xfId="984"/>
    <cellStyle name="Heading 1 2 2 3 3 3 6 2" xfId="985"/>
    <cellStyle name="Heading 1 2 2 3 3 3 6 3" xfId="986"/>
    <cellStyle name="Heading 1 2 2 3 3 3 7" xfId="987"/>
    <cellStyle name="Heading 1 2 2 3 3 3 8" xfId="988"/>
    <cellStyle name="Heading 1 2 2 3 3 4" xfId="989"/>
    <cellStyle name="Heading 1 2 2 3 3 5" xfId="990"/>
    <cellStyle name="Heading 1 2 2 4" xfId="991"/>
    <cellStyle name="Heading 1 2 2 5" xfId="992"/>
    <cellStyle name="Heading 1 2 2 5 2" xfId="993"/>
    <cellStyle name="Heading 1 2 2 5 2 2" xfId="994"/>
    <cellStyle name="Heading 1 2 2 5 2 2 2" xfId="995"/>
    <cellStyle name="Heading 1 2 2 5 2 2 2 2" xfId="996"/>
    <cellStyle name="Heading 1 2 2 5 2 2 2 3" xfId="997"/>
    <cellStyle name="Heading 1 2 2 5 2 2 3" xfId="998"/>
    <cellStyle name="Heading 1 2 2 5 2 2 3 2" xfId="999"/>
    <cellStyle name="Heading 1 2 2 5 2 2 3 3" xfId="1000"/>
    <cellStyle name="Heading 1 2 2 5 2 2 4" xfId="1001"/>
    <cellStyle name="Heading 1 2 2 5 2 2 4 2" xfId="1002"/>
    <cellStyle name="Heading 1 2 2 5 2 2 4 3" xfId="1003"/>
    <cellStyle name="Heading 1 2 2 5 2 2 5" xfId="1004"/>
    <cellStyle name="Heading 1 2 2 5 2 2 5 2" xfId="1005"/>
    <cellStyle name="Heading 1 2 2 5 2 2 5 3" xfId="1006"/>
    <cellStyle name="Heading 1 2 2 5 2 2 6" xfId="1007"/>
    <cellStyle name="Heading 1 2 2 5 2 2 6 2" xfId="1008"/>
    <cellStyle name="Heading 1 2 2 5 2 2 6 3" xfId="1009"/>
    <cellStyle name="Heading 1 2 2 5 2 2 7" xfId="1010"/>
    <cellStyle name="Heading 1 2 2 5 2 2 8" xfId="1011"/>
    <cellStyle name="Heading 1 2 2 5 2 3" xfId="1012"/>
    <cellStyle name="Heading 1 2 2 5 2 4" xfId="1013"/>
    <cellStyle name="Heading 1 2 2 5 3" xfId="1014"/>
    <cellStyle name="Heading 1 2 2 5 3 2" xfId="1015"/>
    <cellStyle name="Heading 1 2 2 5 3 2 2" xfId="1016"/>
    <cellStyle name="Heading 1 2 2 5 3 2 3" xfId="1017"/>
    <cellStyle name="Heading 1 2 2 5 3 3" xfId="1018"/>
    <cellStyle name="Heading 1 2 2 5 3 3 2" xfId="1019"/>
    <cellStyle name="Heading 1 2 2 5 3 3 3" xfId="1020"/>
    <cellStyle name="Heading 1 2 2 5 3 4" xfId="1021"/>
    <cellStyle name="Heading 1 2 2 5 3 4 2" xfId="1022"/>
    <cellStyle name="Heading 1 2 2 5 3 4 3" xfId="1023"/>
    <cellStyle name="Heading 1 2 2 5 3 5" xfId="1024"/>
    <cellStyle name="Heading 1 2 2 5 3 5 2" xfId="1025"/>
    <cellStyle name="Heading 1 2 2 5 3 5 3" xfId="1026"/>
    <cellStyle name="Heading 1 2 2 5 3 6" xfId="1027"/>
    <cellStyle name="Heading 1 2 2 5 3 6 2" xfId="1028"/>
    <cellStyle name="Heading 1 2 2 5 3 6 3" xfId="1029"/>
    <cellStyle name="Heading 1 2 2 5 3 7" xfId="1030"/>
    <cellStyle name="Heading 1 2 2 5 3 8" xfId="1031"/>
    <cellStyle name="Heading 1 2 2 5 4" xfId="1032"/>
    <cellStyle name="Heading 1 2 2 5 5" xfId="1033"/>
    <cellStyle name="Heading 1 2 3" xfId="1034"/>
    <cellStyle name="Heading 1 2 4" xfId="1035"/>
    <cellStyle name="Heading 1 2 5" xfId="1036"/>
    <cellStyle name="Heading 1 2 5 2" xfId="1037"/>
    <cellStyle name="Heading 1 2 5 3" xfId="1038"/>
    <cellStyle name="Heading 1 2 5 4" xfId="1039"/>
    <cellStyle name="Heading 1 2 5 4 2" xfId="1040"/>
    <cellStyle name="Heading 1 2 5 4 2 2" xfId="1041"/>
    <cellStyle name="Heading 1 2 5 4 2 2 2" xfId="1042"/>
    <cellStyle name="Heading 1 2 5 4 2 2 3" xfId="1043"/>
    <cellStyle name="Heading 1 2 5 4 2 3" xfId="1044"/>
    <cellStyle name="Heading 1 2 5 4 2 3 2" xfId="1045"/>
    <cellStyle name="Heading 1 2 5 4 2 3 3" xfId="1046"/>
    <cellStyle name="Heading 1 2 5 4 2 4" xfId="1047"/>
    <cellStyle name="Heading 1 2 5 4 2 4 2" xfId="1048"/>
    <cellStyle name="Heading 1 2 5 4 2 4 3" xfId="1049"/>
    <cellStyle name="Heading 1 2 5 4 2 5" xfId="1050"/>
    <cellStyle name="Heading 1 2 5 4 2 5 2" xfId="1051"/>
    <cellStyle name="Heading 1 2 5 4 2 5 3" xfId="1052"/>
    <cellStyle name="Heading 1 2 5 4 2 6" xfId="1053"/>
    <cellStyle name="Heading 1 2 5 4 2 6 2" xfId="1054"/>
    <cellStyle name="Heading 1 2 5 4 2 6 3" xfId="1055"/>
    <cellStyle name="Heading 1 2 5 4 2 7" xfId="1056"/>
    <cellStyle name="Heading 1 2 5 4 2 8" xfId="1057"/>
    <cellStyle name="Heading 1 2 5 4 3" xfId="1058"/>
    <cellStyle name="Heading 1 2 5 4 4" xfId="1059"/>
    <cellStyle name="Heading 1 2 5 5" xfId="1060"/>
    <cellStyle name="Heading 1 2 5 5 2" xfId="1061"/>
    <cellStyle name="Heading 1 2 5 5 2 2" xfId="1062"/>
    <cellStyle name="Heading 1 2 5 5 2 3" xfId="1063"/>
    <cellStyle name="Heading 1 2 5 5 3" xfId="1064"/>
    <cellStyle name="Heading 1 2 5 5 3 2" xfId="1065"/>
    <cellStyle name="Heading 1 2 5 5 3 3" xfId="1066"/>
    <cellStyle name="Heading 1 2 5 5 4" xfId="1067"/>
    <cellStyle name="Heading 1 2 5 5 4 2" xfId="1068"/>
    <cellStyle name="Heading 1 2 5 5 4 3" xfId="1069"/>
    <cellStyle name="Heading 1 2 5 5 5" xfId="1070"/>
    <cellStyle name="Heading 1 2 5 5 5 2" xfId="1071"/>
    <cellStyle name="Heading 1 2 5 5 5 3" xfId="1072"/>
    <cellStyle name="Heading 1 2 5 5 6" xfId="1073"/>
    <cellStyle name="Heading 1 2 5 5 6 2" xfId="1074"/>
    <cellStyle name="Heading 1 2 5 5 6 3" xfId="1075"/>
    <cellStyle name="Heading 1 2 5 5 7" xfId="1076"/>
    <cellStyle name="Heading 1 2 5 5 8" xfId="1077"/>
    <cellStyle name="Heading 1 2 5 6" xfId="1078"/>
    <cellStyle name="Heading 1 2 5 7" xfId="1079"/>
    <cellStyle name="Heading 1 2 6" xfId="1080"/>
    <cellStyle name="Heading 1 2 6 2" xfId="1081"/>
    <cellStyle name="Heading 1 2 6 2 2" xfId="1082"/>
    <cellStyle name="Heading 1 2 6 2 2 2" xfId="1083"/>
    <cellStyle name="Heading 1 2 6 2 2 2 2" xfId="1084"/>
    <cellStyle name="Heading 1 2 6 2 2 2 3" xfId="1085"/>
    <cellStyle name="Heading 1 2 6 2 2 3" xfId="1086"/>
    <cellStyle name="Heading 1 2 6 2 2 3 2" xfId="1087"/>
    <cellStyle name="Heading 1 2 6 2 2 3 3" xfId="1088"/>
    <cellStyle name="Heading 1 2 6 2 2 4" xfId="1089"/>
    <cellStyle name="Heading 1 2 6 2 2 4 2" xfId="1090"/>
    <cellStyle name="Heading 1 2 6 2 2 4 3" xfId="1091"/>
    <cellStyle name="Heading 1 2 6 2 2 5" xfId="1092"/>
    <cellStyle name="Heading 1 2 6 2 2 5 2" xfId="1093"/>
    <cellStyle name="Heading 1 2 6 2 2 5 3" xfId="1094"/>
    <cellStyle name="Heading 1 2 6 2 2 6" xfId="1095"/>
    <cellStyle name="Heading 1 2 6 2 2 6 2" xfId="1096"/>
    <cellStyle name="Heading 1 2 6 2 2 6 3" xfId="1097"/>
    <cellStyle name="Heading 1 2 6 2 2 7" xfId="1098"/>
    <cellStyle name="Heading 1 2 6 2 2 8" xfId="1099"/>
    <cellStyle name="Heading 1 2 6 2 3" xfId="1100"/>
    <cellStyle name="Heading 1 2 6 2 4" xfId="1101"/>
    <cellStyle name="Heading 1 2 6 3" xfId="1102"/>
    <cellStyle name="Heading 1 2 6 3 2" xfId="1103"/>
    <cellStyle name="Heading 1 2 6 3 2 2" xfId="1104"/>
    <cellStyle name="Heading 1 2 6 3 2 3" xfId="1105"/>
    <cellStyle name="Heading 1 2 6 3 3" xfId="1106"/>
    <cellStyle name="Heading 1 2 6 3 3 2" xfId="1107"/>
    <cellStyle name="Heading 1 2 6 3 3 3" xfId="1108"/>
    <cellStyle name="Heading 1 2 6 3 4" xfId="1109"/>
    <cellStyle name="Heading 1 2 6 3 4 2" xfId="1110"/>
    <cellStyle name="Heading 1 2 6 3 4 3" xfId="1111"/>
    <cellStyle name="Heading 1 2 6 3 5" xfId="1112"/>
    <cellStyle name="Heading 1 2 6 3 5 2" xfId="1113"/>
    <cellStyle name="Heading 1 2 6 3 5 3" xfId="1114"/>
    <cellStyle name="Heading 1 2 6 3 6" xfId="1115"/>
    <cellStyle name="Heading 1 2 6 3 6 2" xfId="1116"/>
    <cellStyle name="Heading 1 2 6 3 6 3" xfId="1117"/>
    <cellStyle name="Heading 1 2 6 3 7" xfId="1118"/>
    <cellStyle name="Heading 1 2 6 3 8" xfId="1119"/>
    <cellStyle name="Heading 1 2 6 4" xfId="1120"/>
    <cellStyle name="Heading 1 2 6 5" xfId="1121"/>
    <cellStyle name="Heading 1 2 7" xfId="1122"/>
    <cellStyle name="Heading 1 2 7 2" xfId="1123"/>
    <cellStyle name="Heading 1 2 7 2 2" xfId="1124"/>
    <cellStyle name="Heading 1 2 7 2 2 2" xfId="1125"/>
    <cellStyle name="Heading 1 2 7 2 2 3" xfId="1126"/>
    <cellStyle name="Heading 1 2 7 2 3" xfId="1127"/>
    <cellStyle name="Heading 1 2 7 2 3 2" xfId="1128"/>
    <cellStyle name="Heading 1 2 7 2 3 3" xfId="1129"/>
    <cellStyle name="Heading 1 2 7 2 4" xfId="1130"/>
    <cellStyle name="Heading 1 2 7 2 4 2" xfId="1131"/>
    <cellStyle name="Heading 1 2 7 2 4 3" xfId="1132"/>
    <cellStyle name="Heading 1 2 7 2 5" xfId="1133"/>
    <cellStyle name="Heading 1 2 7 2 5 2" xfId="1134"/>
    <cellStyle name="Heading 1 2 7 2 5 3" xfId="1135"/>
    <cellStyle name="Heading 1 2 7 2 6" xfId="1136"/>
    <cellStyle name="Heading 1 2 7 2 6 2" xfId="1137"/>
    <cellStyle name="Heading 1 2 7 2 6 3" xfId="1138"/>
    <cellStyle name="Heading 1 2 7 2 7" xfId="1139"/>
    <cellStyle name="Heading 1 2 7 2 8" xfId="1140"/>
    <cellStyle name="Heading 1 2 7 3" xfId="1141"/>
    <cellStyle name="Heading 1 2 7 4" xfId="1142"/>
    <cellStyle name="Heading 1 2 8" xfId="1143"/>
    <cellStyle name="Heading 1 2 8 2" xfId="1144"/>
    <cellStyle name="Heading 1 2 8 2 2" xfId="1145"/>
    <cellStyle name="Heading 1 2 8 2 3" xfId="1146"/>
    <cellStyle name="Heading 1 2 8 3" xfId="1147"/>
    <cellStyle name="Heading 1 2 8 3 2" xfId="1148"/>
    <cellStyle name="Heading 1 2 8 3 3" xfId="1149"/>
    <cellStyle name="Heading 1 2 8 4" xfId="1150"/>
    <cellStyle name="Heading 1 2 8 4 2" xfId="1151"/>
    <cellStyle name="Heading 1 2 8 4 3" xfId="1152"/>
    <cellStyle name="Heading 1 2 8 5" xfId="1153"/>
    <cellStyle name="Heading 1 2 8 5 2" xfId="1154"/>
    <cellStyle name="Heading 1 2 8 5 3" xfId="1155"/>
    <cellStyle name="Heading 1 2 8 6" xfId="1156"/>
    <cellStyle name="Heading 1 2 8 6 2" xfId="1157"/>
    <cellStyle name="Heading 1 2 8 6 3" xfId="1158"/>
    <cellStyle name="Heading 1 2 8 7" xfId="1159"/>
    <cellStyle name="Heading 1 2 8 8" xfId="1160"/>
    <cellStyle name="Heading 1 2 9" xfId="1161"/>
    <cellStyle name="Heading 1 3" xfId="1162"/>
    <cellStyle name="Heading 1 4" xfId="1163"/>
    <cellStyle name="Heading 1 5" xfId="1164"/>
    <cellStyle name="Heading 1 6" xfId="1165"/>
    <cellStyle name="Heading 1 7" xfId="1166"/>
    <cellStyle name="Heading 1 8" xfId="1167"/>
    <cellStyle name="Heading 1 9" xfId="1168"/>
    <cellStyle name="Heading 2" xfId="1169"/>
    <cellStyle name="Heading 2 10" xfId="1170"/>
    <cellStyle name="Heading 2 11" xfId="1171"/>
    <cellStyle name="Heading 2 12" xfId="1172"/>
    <cellStyle name="Heading 2 13" xfId="1173"/>
    <cellStyle name="Heading 2 14" xfId="1174"/>
    <cellStyle name="Heading 2 15" xfId="1175"/>
    <cellStyle name="Heading 2 15 2" xfId="1176"/>
    <cellStyle name="Heading 2 15 2 2" xfId="1177"/>
    <cellStyle name="Heading 2 15 2 3" xfId="1178"/>
    <cellStyle name="Heading 2 15 3" xfId="1179"/>
    <cellStyle name="Heading 2 15 3 2" xfId="1180"/>
    <cellStyle name="Heading 2 15 3 2 2" xfId="1181"/>
    <cellStyle name="Heading 2 15 3 2 3" xfId="1182"/>
    <cellStyle name="Heading 2 15 3 3" xfId="1183"/>
    <cellStyle name="Heading 2 15 3 3 2" xfId="1184"/>
    <cellStyle name="Heading 2 15 3 3 3" xfId="1185"/>
    <cellStyle name="Heading 2 15 3 4" xfId="1186"/>
    <cellStyle name="Heading 2 15 3 4 2" xfId="1187"/>
    <cellStyle name="Heading 2 15 3 4 3" xfId="1188"/>
    <cellStyle name="Heading 2 15 3 5" xfId="1189"/>
    <cellStyle name="Heading 2 15 3 5 2" xfId="1190"/>
    <cellStyle name="Heading 2 15 3 5 3" xfId="1191"/>
    <cellStyle name="Heading 2 15 3 6" xfId="1192"/>
    <cellStyle name="Heading 2 15 3 6 2" xfId="1193"/>
    <cellStyle name="Heading 2 15 3 6 3" xfId="1194"/>
    <cellStyle name="Heading 2 15 3 7" xfId="1195"/>
    <cellStyle name="Heading 2 15 3 8" xfId="1196"/>
    <cellStyle name="Heading 2 15 4" xfId="1197"/>
    <cellStyle name="Heading 2 15 5" xfId="1198"/>
    <cellStyle name="Heading 2 16" xfId="1199"/>
    <cellStyle name="Heading 2 16 2" xfId="1200"/>
    <cellStyle name="Heading 2 16 2 2" xfId="1201"/>
    <cellStyle name="Heading 2 16 2 3" xfId="1202"/>
    <cellStyle name="Heading 2 16 3" xfId="1203"/>
    <cellStyle name="Heading 2 16 3 2" xfId="1204"/>
    <cellStyle name="Heading 2 16 3 2 2" xfId="1205"/>
    <cellStyle name="Heading 2 16 3 2 3" xfId="1206"/>
    <cellStyle name="Heading 2 16 3 3" xfId="1207"/>
    <cellStyle name="Heading 2 16 3 3 2" xfId="1208"/>
    <cellStyle name="Heading 2 16 3 3 3" xfId="1209"/>
    <cellStyle name="Heading 2 16 3 4" xfId="1210"/>
    <cellStyle name="Heading 2 16 3 4 2" xfId="1211"/>
    <cellStyle name="Heading 2 16 3 4 3" xfId="1212"/>
    <cellStyle name="Heading 2 16 3 5" xfId="1213"/>
    <cellStyle name="Heading 2 16 3 5 2" xfId="1214"/>
    <cellStyle name="Heading 2 16 3 5 3" xfId="1215"/>
    <cellStyle name="Heading 2 16 3 6" xfId="1216"/>
    <cellStyle name="Heading 2 16 3 6 2" xfId="1217"/>
    <cellStyle name="Heading 2 16 3 6 3" xfId="1218"/>
    <cellStyle name="Heading 2 16 3 7" xfId="1219"/>
    <cellStyle name="Heading 2 16 3 8" xfId="1220"/>
    <cellStyle name="Heading 2 16 4" xfId="1221"/>
    <cellStyle name="Heading 2 16 5" xfId="1222"/>
    <cellStyle name="Heading 2 17" xfId="1223"/>
    <cellStyle name="Heading 2 17 2" xfId="1224"/>
    <cellStyle name="Heading 2 17 2 2" xfId="1225"/>
    <cellStyle name="Heading 2 17 2 3" xfId="1226"/>
    <cellStyle name="Heading 2 17 3" xfId="1227"/>
    <cellStyle name="Heading 2 17 3 2" xfId="1228"/>
    <cellStyle name="Heading 2 17 3 2 2" xfId="1229"/>
    <cellStyle name="Heading 2 17 3 2 3" xfId="1230"/>
    <cellStyle name="Heading 2 17 3 3" xfId="1231"/>
    <cellStyle name="Heading 2 17 3 3 2" xfId="1232"/>
    <cellStyle name="Heading 2 17 3 3 3" xfId="1233"/>
    <cellStyle name="Heading 2 17 3 4" xfId="1234"/>
    <cellStyle name="Heading 2 17 3 4 2" xfId="1235"/>
    <cellStyle name="Heading 2 17 3 4 3" xfId="1236"/>
    <cellStyle name="Heading 2 17 3 5" xfId="1237"/>
    <cellStyle name="Heading 2 17 3 5 2" xfId="1238"/>
    <cellStyle name="Heading 2 17 3 5 3" xfId="1239"/>
    <cellStyle name="Heading 2 17 3 6" xfId="1240"/>
    <cellStyle name="Heading 2 17 3 6 2" xfId="1241"/>
    <cellStyle name="Heading 2 17 3 6 3" xfId="1242"/>
    <cellStyle name="Heading 2 17 3 7" xfId="1243"/>
    <cellStyle name="Heading 2 17 3 8" xfId="1244"/>
    <cellStyle name="Heading 2 17 4" xfId="1245"/>
    <cellStyle name="Heading 2 17 5" xfId="1246"/>
    <cellStyle name="Heading 2 18" xfId="1247"/>
    <cellStyle name="Heading 2 2" xfId="1248"/>
    <cellStyle name="Heading 2 2 10" xfId="1249"/>
    <cellStyle name="Heading 2 2 11" xfId="1250"/>
    <cellStyle name="Heading 2 2 2" xfId="1251"/>
    <cellStyle name="Heading 2 2 2 2" xfId="1252"/>
    <cellStyle name="Heading 2 2 2 2 2" xfId="1253"/>
    <cellStyle name="Heading 2 2 2 2 2 2" xfId="1254"/>
    <cellStyle name="Heading 2 2 2 2 2 3" xfId="1255"/>
    <cellStyle name="Heading 2 2 2 2 2 4" xfId="1256"/>
    <cellStyle name="Heading 2 2 2 2 2 4 2" xfId="1257"/>
    <cellStyle name="Heading 2 2 2 2 2 4 3" xfId="1258"/>
    <cellStyle name="Heading 2 2 2 2 2 5" xfId="1259"/>
    <cellStyle name="Heading 2 2 2 2 2 5 2" xfId="1260"/>
    <cellStyle name="Heading 2 2 2 2 2 5 2 2" xfId="1261"/>
    <cellStyle name="Heading 2 2 2 2 2 5 2 3" xfId="1262"/>
    <cellStyle name="Heading 2 2 2 2 2 5 3" xfId="1263"/>
    <cellStyle name="Heading 2 2 2 2 2 5 3 2" xfId="1264"/>
    <cellStyle name="Heading 2 2 2 2 2 5 3 3" xfId="1265"/>
    <cellStyle name="Heading 2 2 2 2 2 5 4" xfId="1266"/>
    <cellStyle name="Heading 2 2 2 2 2 5 4 2" xfId="1267"/>
    <cellStyle name="Heading 2 2 2 2 2 5 4 3" xfId="1268"/>
    <cellStyle name="Heading 2 2 2 2 2 5 5" xfId="1269"/>
    <cellStyle name="Heading 2 2 2 2 2 5 5 2" xfId="1270"/>
    <cellStyle name="Heading 2 2 2 2 2 5 5 3" xfId="1271"/>
    <cellStyle name="Heading 2 2 2 2 2 5 6" xfId="1272"/>
    <cellStyle name="Heading 2 2 2 2 2 5 6 2" xfId="1273"/>
    <cellStyle name="Heading 2 2 2 2 2 5 6 3" xfId="1274"/>
    <cellStyle name="Heading 2 2 2 2 2 5 7" xfId="1275"/>
    <cellStyle name="Heading 2 2 2 2 2 5 8" xfId="1276"/>
    <cellStyle name="Heading 2 2 2 2 2 6" xfId="1277"/>
    <cellStyle name="Heading 2 2 2 2 2 7" xfId="1278"/>
    <cellStyle name="Heading 2 2 2 2 3" xfId="1279"/>
    <cellStyle name="Heading 2 2 2 2 4" xfId="1280"/>
    <cellStyle name="Heading 2 2 2 2 4 2" xfId="1281"/>
    <cellStyle name="Heading 2 2 2 2 4 2 2" xfId="1282"/>
    <cellStyle name="Heading 2 2 2 2 4 2 3" xfId="1283"/>
    <cellStyle name="Heading 2 2 2 2 4 3" xfId="1284"/>
    <cellStyle name="Heading 2 2 2 2 4 3 2" xfId="1285"/>
    <cellStyle name="Heading 2 2 2 2 4 3 2 2" xfId="1286"/>
    <cellStyle name="Heading 2 2 2 2 4 3 2 3" xfId="1287"/>
    <cellStyle name="Heading 2 2 2 2 4 3 3" xfId="1288"/>
    <cellStyle name="Heading 2 2 2 2 4 3 3 2" xfId="1289"/>
    <cellStyle name="Heading 2 2 2 2 4 3 3 3" xfId="1290"/>
    <cellStyle name="Heading 2 2 2 2 4 3 4" xfId="1291"/>
    <cellStyle name="Heading 2 2 2 2 4 3 4 2" xfId="1292"/>
    <cellStyle name="Heading 2 2 2 2 4 3 4 3" xfId="1293"/>
    <cellStyle name="Heading 2 2 2 2 4 3 5" xfId="1294"/>
    <cellStyle name="Heading 2 2 2 2 4 3 5 2" xfId="1295"/>
    <cellStyle name="Heading 2 2 2 2 4 3 5 3" xfId="1296"/>
    <cellStyle name="Heading 2 2 2 2 4 3 6" xfId="1297"/>
    <cellStyle name="Heading 2 2 2 2 4 3 6 2" xfId="1298"/>
    <cellStyle name="Heading 2 2 2 2 4 3 6 3" xfId="1299"/>
    <cellStyle name="Heading 2 2 2 2 4 3 7" xfId="1300"/>
    <cellStyle name="Heading 2 2 2 2 4 3 8" xfId="1301"/>
    <cellStyle name="Heading 2 2 2 2 4 4" xfId="1302"/>
    <cellStyle name="Heading 2 2 2 2 4 5" xfId="1303"/>
    <cellStyle name="Heading 2 2 2 3" xfId="1304"/>
    <cellStyle name="Heading 2 2 2 3 2" xfId="1305"/>
    <cellStyle name="Heading 2 2 2 3 2 2" xfId="1306"/>
    <cellStyle name="Heading 2 2 2 3 2 2 2" xfId="1307"/>
    <cellStyle name="Heading 2 2 2 3 2 2 3" xfId="1308"/>
    <cellStyle name="Heading 2 2 2 3 2 3" xfId="1309"/>
    <cellStyle name="Heading 2 2 2 3 2 3 2" xfId="1310"/>
    <cellStyle name="Heading 2 2 2 3 2 3 2 2" xfId="1311"/>
    <cellStyle name="Heading 2 2 2 3 2 3 2 3" xfId="1312"/>
    <cellStyle name="Heading 2 2 2 3 2 3 3" xfId="1313"/>
    <cellStyle name="Heading 2 2 2 3 2 3 3 2" xfId="1314"/>
    <cellStyle name="Heading 2 2 2 3 2 3 3 3" xfId="1315"/>
    <cellStyle name="Heading 2 2 2 3 2 3 4" xfId="1316"/>
    <cellStyle name="Heading 2 2 2 3 2 3 4 2" xfId="1317"/>
    <cellStyle name="Heading 2 2 2 3 2 3 4 3" xfId="1318"/>
    <cellStyle name="Heading 2 2 2 3 2 3 5" xfId="1319"/>
    <cellStyle name="Heading 2 2 2 3 2 3 5 2" xfId="1320"/>
    <cellStyle name="Heading 2 2 2 3 2 3 5 3" xfId="1321"/>
    <cellStyle name="Heading 2 2 2 3 2 3 6" xfId="1322"/>
    <cellStyle name="Heading 2 2 2 3 2 3 6 2" xfId="1323"/>
    <cellStyle name="Heading 2 2 2 3 2 3 6 3" xfId="1324"/>
    <cellStyle name="Heading 2 2 2 3 2 3 7" xfId="1325"/>
    <cellStyle name="Heading 2 2 2 3 2 3 8" xfId="1326"/>
    <cellStyle name="Heading 2 2 2 3 2 4" xfId="1327"/>
    <cellStyle name="Heading 2 2 2 3 2 5" xfId="1328"/>
    <cellStyle name="Heading 2 2 2 3 3" xfId="1329"/>
    <cellStyle name="Heading 2 2 2 3 3 2" xfId="1330"/>
    <cellStyle name="Heading 2 2 2 3 3 2 2" xfId="1331"/>
    <cellStyle name="Heading 2 2 2 3 3 2 3" xfId="1332"/>
    <cellStyle name="Heading 2 2 2 3 3 3" xfId="1333"/>
    <cellStyle name="Heading 2 2 2 3 3 3 2" xfId="1334"/>
    <cellStyle name="Heading 2 2 2 3 3 3 2 2" xfId="1335"/>
    <cellStyle name="Heading 2 2 2 3 3 3 2 3" xfId="1336"/>
    <cellStyle name="Heading 2 2 2 3 3 3 3" xfId="1337"/>
    <cellStyle name="Heading 2 2 2 3 3 3 3 2" xfId="1338"/>
    <cellStyle name="Heading 2 2 2 3 3 3 3 3" xfId="1339"/>
    <cellStyle name="Heading 2 2 2 3 3 3 4" xfId="1340"/>
    <cellStyle name="Heading 2 2 2 3 3 3 4 2" xfId="1341"/>
    <cellStyle name="Heading 2 2 2 3 3 3 4 3" xfId="1342"/>
    <cellStyle name="Heading 2 2 2 3 3 3 5" xfId="1343"/>
    <cellStyle name="Heading 2 2 2 3 3 3 5 2" xfId="1344"/>
    <cellStyle name="Heading 2 2 2 3 3 3 5 3" xfId="1345"/>
    <cellStyle name="Heading 2 2 2 3 3 3 6" xfId="1346"/>
    <cellStyle name="Heading 2 2 2 3 3 3 6 2" xfId="1347"/>
    <cellStyle name="Heading 2 2 2 3 3 3 6 3" xfId="1348"/>
    <cellStyle name="Heading 2 2 2 3 3 3 7" xfId="1349"/>
    <cellStyle name="Heading 2 2 2 3 3 3 8" xfId="1350"/>
    <cellStyle name="Heading 2 2 2 3 3 4" xfId="1351"/>
    <cellStyle name="Heading 2 2 2 3 3 5" xfId="1352"/>
    <cellStyle name="Heading 2 2 2 4" xfId="1353"/>
    <cellStyle name="Heading 2 2 2 5" xfId="1354"/>
    <cellStyle name="Heading 2 2 2 5 2" xfId="1355"/>
    <cellStyle name="Heading 2 2 2 5 2 2" xfId="1356"/>
    <cellStyle name="Heading 2 2 2 5 2 3" xfId="1357"/>
    <cellStyle name="Heading 2 2 2 5 3" xfId="1358"/>
    <cellStyle name="Heading 2 2 2 5 3 2" xfId="1359"/>
    <cellStyle name="Heading 2 2 2 5 3 2 2" xfId="1360"/>
    <cellStyle name="Heading 2 2 2 5 3 2 3" xfId="1361"/>
    <cellStyle name="Heading 2 2 2 5 3 3" xfId="1362"/>
    <cellStyle name="Heading 2 2 2 5 3 3 2" xfId="1363"/>
    <cellStyle name="Heading 2 2 2 5 3 3 3" xfId="1364"/>
    <cellStyle name="Heading 2 2 2 5 3 4" xfId="1365"/>
    <cellStyle name="Heading 2 2 2 5 3 4 2" xfId="1366"/>
    <cellStyle name="Heading 2 2 2 5 3 4 3" xfId="1367"/>
    <cellStyle name="Heading 2 2 2 5 3 5" xfId="1368"/>
    <cellStyle name="Heading 2 2 2 5 3 5 2" xfId="1369"/>
    <cellStyle name="Heading 2 2 2 5 3 5 3" xfId="1370"/>
    <cellStyle name="Heading 2 2 2 5 3 6" xfId="1371"/>
    <cellStyle name="Heading 2 2 2 5 3 6 2" xfId="1372"/>
    <cellStyle name="Heading 2 2 2 5 3 6 3" xfId="1373"/>
    <cellStyle name="Heading 2 2 2 5 3 7" xfId="1374"/>
    <cellStyle name="Heading 2 2 2 5 3 8" xfId="1375"/>
    <cellStyle name="Heading 2 2 2 5 4" xfId="1376"/>
    <cellStyle name="Heading 2 2 2 5 5" xfId="1377"/>
    <cellStyle name="Heading 2 2 3" xfId="1378"/>
    <cellStyle name="Heading 2 2 4" xfId="1379"/>
    <cellStyle name="Heading 2 2 5" xfId="1380"/>
    <cellStyle name="Heading 2 2 5 2" xfId="1381"/>
    <cellStyle name="Heading 2 2 5 3" xfId="1382"/>
    <cellStyle name="Heading 2 2 5 4" xfId="1383"/>
    <cellStyle name="Heading 2 2 5 4 2" xfId="1384"/>
    <cellStyle name="Heading 2 2 5 4 3" xfId="1385"/>
    <cellStyle name="Heading 2 2 5 5" xfId="1386"/>
    <cellStyle name="Heading 2 2 5 5 2" xfId="1387"/>
    <cellStyle name="Heading 2 2 5 5 2 2" xfId="1388"/>
    <cellStyle name="Heading 2 2 5 5 2 3" xfId="1389"/>
    <cellStyle name="Heading 2 2 5 5 3" xfId="1390"/>
    <cellStyle name="Heading 2 2 5 5 3 2" xfId="1391"/>
    <cellStyle name="Heading 2 2 5 5 3 3" xfId="1392"/>
    <cellStyle name="Heading 2 2 5 5 4" xfId="1393"/>
    <cellStyle name="Heading 2 2 5 5 4 2" xfId="1394"/>
    <cellStyle name="Heading 2 2 5 5 4 3" xfId="1395"/>
    <cellStyle name="Heading 2 2 5 5 5" xfId="1396"/>
    <cellStyle name="Heading 2 2 5 5 5 2" xfId="1397"/>
    <cellStyle name="Heading 2 2 5 5 5 3" xfId="1398"/>
    <cellStyle name="Heading 2 2 5 5 6" xfId="1399"/>
    <cellStyle name="Heading 2 2 5 5 6 2" xfId="1400"/>
    <cellStyle name="Heading 2 2 5 5 6 3" xfId="1401"/>
    <cellStyle name="Heading 2 2 5 5 7" xfId="1402"/>
    <cellStyle name="Heading 2 2 5 5 8" xfId="1403"/>
    <cellStyle name="Heading 2 2 5 6" xfId="1404"/>
    <cellStyle name="Heading 2 2 5 7" xfId="1405"/>
    <cellStyle name="Heading 2 2 6" xfId="1406"/>
    <cellStyle name="Heading 2 2 6 2" xfId="1407"/>
    <cellStyle name="Heading 2 2 6 2 2" xfId="1408"/>
    <cellStyle name="Heading 2 2 6 2 3" xfId="1409"/>
    <cellStyle name="Heading 2 2 6 3" xfId="1410"/>
    <cellStyle name="Heading 2 2 6 3 2" xfId="1411"/>
    <cellStyle name="Heading 2 2 6 3 2 2" xfId="1412"/>
    <cellStyle name="Heading 2 2 6 3 2 3" xfId="1413"/>
    <cellStyle name="Heading 2 2 6 3 3" xfId="1414"/>
    <cellStyle name="Heading 2 2 6 3 3 2" xfId="1415"/>
    <cellStyle name="Heading 2 2 6 3 3 3" xfId="1416"/>
    <cellStyle name="Heading 2 2 6 3 4" xfId="1417"/>
    <cellStyle name="Heading 2 2 6 3 4 2" xfId="1418"/>
    <cellStyle name="Heading 2 2 6 3 4 3" xfId="1419"/>
    <cellStyle name="Heading 2 2 6 3 5" xfId="1420"/>
    <cellStyle name="Heading 2 2 6 3 5 2" xfId="1421"/>
    <cellStyle name="Heading 2 2 6 3 5 3" xfId="1422"/>
    <cellStyle name="Heading 2 2 6 3 6" xfId="1423"/>
    <cellStyle name="Heading 2 2 6 3 6 2" xfId="1424"/>
    <cellStyle name="Heading 2 2 6 3 6 3" xfId="1425"/>
    <cellStyle name="Heading 2 2 6 3 7" xfId="1426"/>
    <cellStyle name="Heading 2 2 6 3 8" xfId="1427"/>
    <cellStyle name="Heading 2 2 6 4" xfId="1428"/>
    <cellStyle name="Heading 2 2 6 5" xfId="1429"/>
    <cellStyle name="Heading 2 2 7" xfId="1430"/>
    <cellStyle name="Heading 2 2 7 2" xfId="1431"/>
    <cellStyle name="Heading 2 2 7 3" xfId="1432"/>
    <cellStyle name="Heading 2 2 8" xfId="1433"/>
    <cellStyle name="Heading 2 2 8 2" xfId="1434"/>
    <cellStyle name="Heading 2 2 8 3" xfId="1435"/>
    <cellStyle name="Heading 2 2 9" xfId="1436"/>
    <cellStyle name="Heading 2 2 9 2" xfId="1437"/>
    <cellStyle name="Heading 2 2 9 2 2" xfId="1438"/>
    <cellStyle name="Heading 2 2 9 2 3" xfId="1439"/>
    <cellStyle name="Heading 2 2 9 3" xfId="1440"/>
    <cellStyle name="Heading 2 2 9 3 2" xfId="1441"/>
    <cellStyle name="Heading 2 2 9 3 3" xfId="1442"/>
    <cellStyle name="Heading 2 2 9 4" xfId="1443"/>
    <cellStyle name="Heading 2 2 9 4 2" xfId="1444"/>
    <cellStyle name="Heading 2 2 9 4 3" xfId="1445"/>
    <cellStyle name="Heading 2 2 9 5" xfId="1446"/>
    <cellStyle name="Heading 2 2 9 5 2" xfId="1447"/>
    <cellStyle name="Heading 2 2 9 5 3" xfId="1448"/>
    <cellStyle name="Heading 2 2 9 6" xfId="1449"/>
    <cellStyle name="Heading 2 2 9 6 2" xfId="1450"/>
    <cellStyle name="Heading 2 2 9 6 3" xfId="1451"/>
    <cellStyle name="Heading 2 2 9 7" xfId="1452"/>
    <cellStyle name="Heading 2 2 9 8" xfId="1453"/>
    <cellStyle name="Heading 2 3" xfId="1454"/>
    <cellStyle name="Heading 2 4" xfId="1455"/>
    <cellStyle name="Heading 2 5" xfId="1456"/>
    <cellStyle name="Heading 2 6" xfId="1457"/>
    <cellStyle name="Heading 2 7" xfId="1458"/>
    <cellStyle name="Heading 2 8" xfId="1459"/>
    <cellStyle name="Heading 2 9" xfId="1460"/>
    <cellStyle name="Heading 3" xfId="1461"/>
    <cellStyle name="Heading 3 2" xfId="1462"/>
    <cellStyle name="Heading 3 2 2" xfId="1463"/>
    <cellStyle name="Heading 3 2 2 2" xfId="1464"/>
    <cellStyle name="Heading 3 2 2 2 2" xfId="1465"/>
    <cellStyle name="Heading 3 2 2 3" xfId="1466"/>
    <cellStyle name="Heading 3 2 2 4" xfId="1467"/>
    <cellStyle name="Heading 3 2 3" xfId="1468"/>
    <cellStyle name="Heading 3 2 3 2" xfId="1469"/>
    <cellStyle name="Heading 3 2 3 2 2" xfId="1470"/>
    <cellStyle name="Heading 3 2 3 3" xfId="1471"/>
    <cellStyle name="Heading 3 2 3 4" xfId="1472"/>
    <cellStyle name="Heading 3 2 4" xfId="1473"/>
    <cellStyle name="Heading 3 2 4 2" xfId="1474"/>
    <cellStyle name="Heading 3 2 4 2 2" xfId="1475"/>
    <cellStyle name="Heading 3 2 4 3" xfId="1476"/>
    <cellStyle name="Heading 3 2 4 4" xfId="1477"/>
    <cellStyle name="Heading 3 3" xfId="1478"/>
    <cellStyle name="Heading 3 3 2" xfId="1479"/>
    <cellStyle name="Heading 3 3 2 2" xfId="1480"/>
    <cellStyle name="Heading 3 3 3" xfId="1481"/>
    <cellStyle name="Heading 3 3 4" xfId="1482"/>
    <cellStyle name="Heading 3 4" xfId="1483"/>
    <cellStyle name="Heading 3 4 2" xfId="1484"/>
    <cellStyle name="Heading 3 4 2 2" xfId="1485"/>
    <cellStyle name="Heading 3 4 3" xfId="1486"/>
    <cellStyle name="Heading 3 4 4" xfId="1487"/>
    <cellStyle name="Heading 3 5" xfId="1488"/>
    <cellStyle name="Heading 3 5 2" xfId="1489"/>
    <cellStyle name="Heading 3 5 2 2" xfId="1490"/>
    <cellStyle name="Heading 3 5 3" xfId="1491"/>
    <cellStyle name="Heading 3 5 4" xfId="1492"/>
    <cellStyle name="Heading 3 6" xfId="1493"/>
    <cellStyle name="Heading 4" xfId="1494"/>
    <cellStyle name="Heading 4 2" xfId="1495"/>
    <cellStyle name="Heading 4 2 2" xfId="1496"/>
    <cellStyle name="Heading 4 2 3" xfId="1497"/>
    <cellStyle name="Heading 4 3" xfId="1498"/>
    <cellStyle name="Heading 4 4" xfId="1499"/>
    <cellStyle name="Heading 4 5" xfId="1500"/>
    <cellStyle name="Heading 4 6" xfId="1501"/>
    <cellStyle name="Heading Left" xfId="1502"/>
    <cellStyle name="Heading Right" xfId="1503"/>
    <cellStyle name="Heading1" xfId="1504"/>
    <cellStyle name="Heading2" xfId="1505"/>
    <cellStyle name="HeadingS" xfId="1506"/>
    <cellStyle name="HeadingS 2" xfId="1507"/>
    <cellStyle name="HeadingS 2 2" xfId="1508"/>
    <cellStyle name="HeadingS 2 2 2" xfId="1509"/>
    <cellStyle name="HeadingS 2 2 2 2" xfId="1510"/>
    <cellStyle name="HeadingS 2 2 2 3" xfId="1511"/>
    <cellStyle name="HeadingS 2 2 3" xfId="1512"/>
    <cellStyle name="HeadingS 2 2 3 2" xfId="1513"/>
    <cellStyle name="HeadingS 2 2 3 3" xfId="1514"/>
    <cellStyle name="HeadingS 2 2 4" xfId="1515"/>
    <cellStyle name="HeadingS 2 2 4 2" xfId="1516"/>
    <cellStyle name="HeadingS 2 2 4 3" xfId="1517"/>
    <cellStyle name="HeadingS 2 2 5" xfId="1518"/>
    <cellStyle name="HeadingS 2 2 5 2" xfId="1519"/>
    <cellStyle name="HeadingS 2 2 5 3" xfId="1520"/>
    <cellStyle name="HeadingS 2 2 6" xfId="1521"/>
    <cellStyle name="HeadingS 2 2 6 2" xfId="1522"/>
    <cellStyle name="HeadingS 2 2 6 3" xfId="1523"/>
    <cellStyle name="HeadingS 2 2 7" xfId="1524"/>
    <cellStyle name="HeadingS 2 3" xfId="1525"/>
    <cellStyle name="HeadingS 2 4" xfId="1526"/>
    <cellStyle name="HeadingS 3" xfId="1527"/>
    <cellStyle name="HeadingS 4" xfId="1528"/>
    <cellStyle name="HIGHLIGHT" xfId="1529"/>
    <cellStyle name="IncomeStatement" xfId="1530"/>
    <cellStyle name="Input" xfId="1531"/>
    <cellStyle name="Input - QA Response" xfId="1532"/>
    <cellStyle name="Input % [1]" xfId="1533"/>
    <cellStyle name="Input % [2]" xfId="1534"/>
    <cellStyle name="Input [0]" xfId="1535"/>
    <cellStyle name="Input [yellow]" xfId="1536"/>
    <cellStyle name="Input [yellow] 2" xfId="1537"/>
    <cellStyle name="input 10" xfId="1538"/>
    <cellStyle name="input 11" xfId="1539"/>
    <cellStyle name="input 12" xfId="1540"/>
    <cellStyle name="input 13" xfId="1541"/>
    <cellStyle name="input 14" xfId="1542"/>
    <cellStyle name="input 15" xfId="1543"/>
    <cellStyle name="input 16" xfId="1544"/>
    <cellStyle name="input 17" xfId="1545"/>
    <cellStyle name="input 18" xfId="1546"/>
    <cellStyle name="input 19" xfId="1547"/>
    <cellStyle name="Input 2" xfId="1548"/>
    <cellStyle name="Input 2 2" xfId="1549"/>
    <cellStyle name="Input 2 2 2" xfId="1550"/>
    <cellStyle name="Input 2 2 3" xfId="1551"/>
    <cellStyle name="Input 2 3" xfId="1552"/>
    <cellStyle name="Input 2 3 2" xfId="1553"/>
    <cellStyle name="Input 2 3 3" xfId="1554"/>
    <cellStyle name="Input 2 4" xfId="1555"/>
    <cellStyle name="Input 2 5" xfId="1556"/>
    <cellStyle name="input 20" xfId="1557"/>
    <cellStyle name="input 21" xfId="1558"/>
    <cellStyle name="input 22" xfId="1559"/>
    <cellStyle name="input 23" xfId="1560"/>
    <cellStyle name="input 24" xfId="1561"/>
    <cellStyle name="input 25" xfId="1562"/>
    <cellStyle name="input 26" xfId="1563"/>
    <cellStyle name="input 27" xfId="1564"/>
    <cellStyle name="input 28" xfId="1565"/>
    <cellStyle name="input 29" xfId="1566"/>
    <cellStyle name="Input 3" xfId="1567"/>
    <cellStyle name="Input 3 2" xfId="1568"/>
    <cellStyle name="Input 3 3" xfId="1569"/>
    <cellStyle name="input 30" xfId="1570"/>
    <cellStyle name="input 31" xfId="1571"/>
    <cellStyle name="input 32" xfId="1572"/>
    <cellStyle name="Input 33" xfId="1573"/>
    <cellStyle name="Input 33 2" xfId="1574"/>
    <cellStyle name="Input 33 3" xfId="1575"/>
    <cellStyle name="Input 34" xfId="1576"/>
    <cellStyle name="Input 34 2" xfId="1577"/>
    <cellStyle name="Input 34 3" xfId="1578"/>
    <cellStyle name="Input 35" xfId="1579"/>
    <cellStyle name="Input 35 2" xfId="1580"/>
    <cellStyle name="Input 35 3" xfId="1581"/>
    <cellStyle name="Input 36" xfId="1582"/>
    <cellStyle name="Input 36 2" xfId="1583"/>
    <cellStyle name="Input 36 3" xfId="1584"/>
    <cellStyle name="Input 37" xfId="1585"/>
    <cellStyle name="Input 37 2" xfId="1586"/>
    <cellStyle name="Input 37 3" xfId="1587"/>
    <cellStyle name="Input 38" xfId="1588"/>
    <cellStyle name="Input 38 2" xfId="1589"/>
    <cellStyle name="Input 38 3" xfId="1590"/>
    <cellStyle name="Input 39" xfId="1591"/>
    <cellStyle name="Input 39 2" xfId="1592"/>
    <cellStyle name="Input 39 3" xfId="1593"/>
    <cellStyle name="Input 4" xfId="1594"/>
    <cellStyle name="Input 4 2" xfId="1595"/>
    <cellStyle name="Input 4 3" xfId="1596"/>
    <cellStyle name="Input 5" xfId="1597"/>
    <cellStyle name="Input 5 2" xfId="1598"/>
    <cellStyle name="Input 5 3" xfId="1599"/>
    <cellStyle name="Input 6" xfId="1600"/>
    <cellStyle name="Input 6 2" xfId="1601"/>
    <cellStyle name="Input 6 3" xfId="1602"/>
    <cellStyle name="input 7" xfId="1603"/>
    <cellStyle name="input 8" xfId="1604"/>
    <cellStyle name="input 9" xfId="1605"/>
    <cellStyle name="Input no $ [0]" xfId="1606"/>
    <cellStyle name="input.title" xfId="1607"/>
    <cellStyle name="Lable8Left_Def" xfId="1608"/>
    <cellStyle name="Link Currency (0)" xfId="1609"/>
    <cellStyle name="Link Currency (2)" xfId="1610"/>
    <cellStyle name="Link Units (0)" xfId="1611"/>
    <cellStyle name="Link Units (1)" xfId="1612"/>
    <cellStyle name="Link Units (2)" xfId="1613"/>
    <cellStyle name="Linked Cell" xfId="1614"/>
    <cellStyle name="Linked Cell 2" xfId="1615"/>
    <cellStyle name="Linked Cell 2 2" xfId="1616"/>
    <cellStyle name="Linked Cell 2 3" xfId="1617"/>
    <cellStyle name="Linked Cell 3" xfId="1618"/>
    <cellStyle name="Linked Cell 4" xfId="1619"/>
    <cellStyle name="Linked Cell 5" xfId="1620"/>
    <cellStyle name="Linked Cell 6" xfId="1621"/>
    <cellStyle name="list" xfId="1622"/>
    <cellStyle name="locked" xfId="1623"/>
    <cellStyle name="Margins" xfId="1624"/>
    <cellStyle name="Month Date" xfId="1625"/>
    <cellStyle name="MS_Hebrew" xfId="1626"/>
    <cellStyle name="Multiple" xfId="1627"/>
    <cellStyle name="Multiple [0]" xfId="1628"/>
    <cellStyle name="Multiple [1]" xfId="1629"/>
    <cellStyle name="Multiple_~0055150" xfId="1630"/>
    <cellStyle name="Neutral" xfId="1631"/>
    <cellStyle name="Neutral 2" xfId="1632"/>
    <cellStyle name="Neutral 2 2" xfId="1633"/>
    <cellStyle name="Neutral 2 3" xfId="1634"/>
    <cellStyle name="Neutral 3" xfId="1635"/>
    <cellStyle name="Neutral 4" xfId="1636"/>
    <cellStyle name="Neutral 5" xfId="1637"/>
    <cellStyle name="Neutral 6" xfId="1638"/>
    <cellStyle name="NEWMULTIPLE" xfId="1639"/>
    <cellStyle name="no dec" xfId="1640"/>
    <cellStyle name="Normal - Style1" xfId="1641"/>
    <cellStyle name="Normal 10" xfId="1642"/>
    <cellStyle name="Normal 11" xfId="1643"/>
    <cellStyle name="Normal 11 2" xfId="1644"/>
    <cellStyle name="Normal 11 3" xfId="1645"/>
    <cellStyle name="Normal 11 4" xfId="1646"/>
    <cellStyle name="Normal 11 5" xfId="1647"/>
    <cellStyle name="Normal 12" xfId="1648"/>
    <cellStyle name="Normal 12 2" xfId="1649"/>
    <cellStyle name="Normal 12 3" xfId="1650"/>
    <cellStyle name="Normal 12 4" xfId="1651"/>
    <cellStyle name="Normal 12 5" xfId="1652"/>
    <cellStyle name="Normal 13" xfId="1653"/>
    <cellStyle name="Normal 13 2" xfId="1654"/>
    <cellStyle name="Normal 13 3" xfId="1655"/>
    <cellStyle name="Normal 13 4" xfId="1656"/>
    <cellStyle name="Normal 13 5" xfId="1657"/>
    <cellStyle name="Normal 13 6" xfId="1658"/>
    <cellStyle name="Normal 14" xfId="1659"/>
    <cellStyle name="Normal 14 2" xfId="1660"/>
    <cellStyle name="Normal 14 3" xfId="1661"/>
    <cellStyle name="Normal 14 4" xfId="1662"/>
    <cellStyle name="Normal 14 5" xfId="1663"/>
    <cellStyle name="Normal 15" xfId="1664"/>
    <cellStyle name="Normal 15 2" xfId="1665"/>
    <cellStyle name="Normal 15 3" xfId="1666"/>
    <cellStyle name="Normal 15 4" xfId="1667"/>
    <cellStyle name="Normal 15 5" xfId="1668"/>
    <cellStyle name="Normal 16" xfId="1669"/>
    <cellStyle name="Normal 16 10" xfId="1670"/>
    <cellStyle name="Normal 16 11" xfId="1671"/>
    <cellStyle name="Normal 16 2" xfId="1672"/>
    <cellStyle name="Normal 16 3" xfId="1673"/>
    <cellStyle name="Normal 16 4" xfId="1674"/>
    <cellStyle name="Normal 16 5" xfId="1675"/>
    <cellStyle name="Normal 16 6" xfId="1676"/>
    <cellStyle name="Normal 16 7" xfId="1677"/>
    <cellStyle name="Normal 16 8" xfId="1678"/>
    <cellStyle name="Normal 16 9" xfId="1679"/>
    <cellStyle name="Normal 16_2020 PLEXOS - 20%" xfId="1680"/>
    <cellStyle name="Normal 17" xfId="1681"/>
    <cellStyle name="Normal 17 2" xfId="1682"/>
    <cellStyle name="Normal 17 3" xfId="1683"/>
    <cellStyle name="Normal 17 4" xfId="1684"/>
    <cellStyle name="Normal 17 5" xfId="1685"/>
    <cellStyle name="Normal 18" xfId="1686"/>
    <cellStyle name="Normal 19" xfId="1687"/>
    <cellStyle name="Normal 2" xfId="1688"/>
    <cellStyle name="Normal 2 10" xfId="1689"/>
    <cellStyle name="Normal 2 11" xfId="1690"/>
    <cellStyle name="Normal 2 11 2" xfId="1691"/>
    <cellStyle name="Normal 2 12" xfId="1692"/>
    <cellStyle name="Normal 2 12 2" xfId="1693"/>
    <cellStyle name="Normal 2 13" xfId="1694"/>
    <cellStyle name="Normal 2 13 2" xfId="1695"/>
    <cellStyle name="Normal 2 14" xfId="1696"/>
    <cellStyle name="Normal 2 15" xfId="1697"/>
    <cellStyle name="Normal 2 16" xfId="1698"/>
    <cellStyle name="Normal 2 17" xfId="1699"/>
    <cellStyle name="Normal 2 18" xfId="1700"/>
    <cellStyle name="Normal 2 2" xfId="1701"/>
    <cellStyle name="Normal 2 2 10" xfId="1702"/>
    <cellStyle name="Normal 2 2 11" xfId="1703"/>
    <cellStyle name="Normal 2 2 2" xfId="1704"/>
    <cellStyle name="Normal 2 2 3" xfId="1705"/>
    <cellStyle name="Normal 2 2 4" xfId="1706"/>
    <cellStyle name="Normal 2 2 5" xfId="1707"/>
    <cellStyle name="Normal 2 2 6" xfId="1708"/>
    <cellStyle name="Normal 2 2 7" xfId="1709"/>
    <cellStyle name="Normal 2 2 8" xfId="1710"/>
    <cellStyle name="Normal 2 2 9" xfId="1711"/>
    <cellStyle name="Normal 2 2_2020 PLEXOS - 20%" xfId="1712"/>
    <cellStyle name="Normal 2 3" xfId="1713"/>
    <cellStyle name="Normal 2 3 10" xfId="1714"/>
    <cellStyle name="Normal 2 3 11" xfId="1715"/>
    <cellStyle name="Normal 2 3 2" xfId="1716"/>
    <cellStyle name="Normal 2 3 3" xfId="1717"/>
    <cellStyle name="Normal 2 3 4" xfId="1718"/>
    <cellStyle name="Normal 2 3 5" xfId="1719"/>
    <cellStyle name="Normal 2 3 6" xfId="1720"/>
    <cellStyle name="Normal 2 3 7" xfId="1721"/>
    <cellStyle name="Normal 2 3 8" xfId="1722"/>
    <cellStyle name="Normal 2 3 9" xfId="1723"/>
    <cellStyle name="Normal 2 3_2020 PLEXOS - 20%" xfId="1724"/>
    <cellStyle name="Normal 2 4" xfId="1725"/>
    <cellStyle name="Normal 2 4 2" xfId="1726"/>
    <cellStyle name="Normal 2 4 3" xfId="1727"/>
    <cellStyle name="Normal 2 4 4" xfId="1728"/>
    <cellStyle name="Normal 2 4 5" xfId="1729"/>
    <cellStyle name="Normal 2 5" xfId="1730"/>
    <cellStyle name="Normal 2 6" xfId="1731"/>
    <cellStyle name="Normal 2 7" xfId="1732"/>
    <cellStyle name="Normal 2 8" xfId="1733"/>
    <cellStyle name="Normal 2 9" xfId="1734"/>
    <cellStyle name="Normal 2_2020 PLEXOS - 20%" xfId="1735"/>
    <cellStyle name="Normal 20" xfId="1736"/>
    <cellStyle name="Normal 21" xfId="1737"/>
    <cellStyle name="Normal 22" xfId="1738"/>
    <cellStyle name="Normal 23" xfId="1739"/>
    <cellStyle name="Normal 24" xfId="1740"/>
    <cellStyle name="Normal 25" xfId="1741"/>
    <cellStyle name="Normal 26" xfId="1742"/>
    <cellStyle name="Normal 27" xfId="1743"/>
    <cellStyle name="Normal 28" xfId="1744"/>
    <cellStyle name="Normal 29" xfId="1745"/>
    <cellStyle name="Normal 3" xfId="1746"/>
    <cellStyle name="Normal 3 10" xfId="1747"/>
    <cellStyle name="Normal 3 11" xfId="1748"/>
    <cellStyle name="Normal 3 12" xfId="1749"/>
    <cellStyle name="Normal 3 13" xfId="1750"/>
    <cellStyle name="Normal 3 14" xfId="1751"/>
    <cellStyle name="Normal 3 15" xfId="1752"/>
    <cellStyle name="Normal 3 16" xfId="1753"/>
    <cellStyle name="Normal 3 17" xfId="1754"/>
    <cellStyle name="Normal 3 2" xfId="1755"/>
    <cellStyle name="Normal 3 3" xfId="1756"/>
    <cellStyle name="Normal 3 4" xfId="1757"/>
    <cellStyle name="Normal 3 5" xfId="1758"/>
    <cellStyle name="Normal 3 6" xfId="1759"/>
    <cellStyle name="Normal 3 7" xfId="1760"/>
    <cellStyle name="Normal 3 8" xfId="1761"/>
    <cellStyle name="Normal 3 9" xfId="1762"/>
    <cellStyle name="Normal 3_2020 PLEXOS - 20%" xfId="1763"/>
    <cellStyle name="Normal 30" xfId="1764"/>
    <cellStyle name="Normal 31" xfId="1765"/>
    <cellStyle name="Normal 32" xfId="1766"/>
    <cellStyle name="Normal 33" xfId="1767"/>
    <cellStyle name="Normal 34" xfId="1768"/>
    <cellStyle name="Normal 35" xfId="1769"/>
    <cellStyle name="Normal 36" xfId="1770"/>
    <cellStyle name="Normal 37" xfId="1771"/>
    <cellStyle name="Normal 38" xfId="1772"/>
    <cellStyle name="Normal 39" xfId="1773"/>
    <cellStyle name="Normal 4" xfId="1774"/>
    <cellStyle name="Normal 4 10" xfId="1775"/>
    <cellStyle name="Normal 4 11" xfId="1776"/>
    <cellStyle name="Normal 4 12" xfId="1777"/>
    <cellStyle name="Normal 4 2" xfId="1778"/>
    <cellStyle name="Normal 4 2 2" xfId="1779"/>
    <cellStyle name="Normal 4 2 3" xfId="1780"/>
    <cellStyle name="Normal 4 2 4" xfId="1781"/>
    <cellStyle name="Normal 4 2 5" xfId="1782"/>
    <cellStyle name="Normal 4 3" xfId="1783"/>
    <cellStyle name="Normal 4 4" xfId="1784"/>
    <cellStyle name="Normal 4 5" xfId="1785"/>
    <cellStyle name="Normal 4 6" xfId="1786"/>
    <cellStyle name="Normal 4 7" xfId="1787"/>
    <cellStyle name="Normal 4 8" xfId="1788"/>
    <cellStyle name="Normal 4 9" xfId="1789"/>
    <cellStyle name="Normal 4_2020 PLEXOS - 20%" xfId="1790"/>
    <cellStyle name="Normal 40" xfId="1791"/>
    <cellStyle name="Normal 41" xfId="1792"/>
    <cellStyle name="Normal 42" xfId="1793"/>
    <cellStyle name="Normal 43" xfId="1794"/>
    <cellStyle name="Normal 44" xfId="1795"/>
    <cellStyle name="Normal 45" xfId="1796"/>
    <cellStyle name="Normal 46" xfId="1797"/>
    <cellStyle name="Normal 47" xfId="1798"/>
    <cellStyle name="Normal 48" xfId="1799"/>
    <cellStyle name="Normal 48 2" xfId="1800"/>
    <cellStyle name="Normal 49" xfId="1801"/>
    <cellStyle name="Normal 5" xfId="1802"/>
    <cellStyle name="Normal 5 10" xfId="1803"/>
    <cellStyle name="Normal 5 2" xfId="1804"/>
    <cellStyle name="Normal 5 3" xfId="1805"/>
    <cellStyle name="Normal 5 4" xfId="1806"/>
    <cellStyle name="Normal 5 5" xfId="1807"/>
    <cellStyle name="Normal 5 6" xfId="1808"/>
    <cellStyle name="Normal 5 7" xfId="1809"/>
    <cellStyle name="Normal 5 8" xfId="1810"/>
    <cellStyle name="Normal 5 9" xfId="1811"/>
    <cellStyle name="Normal 5_2020 PLEXOS - 20%" xfId="1812"/>
    <cellStyle name="Normal 50" xfId="1813"/>
    <cellStyle name="Normal 51" xfId="1814"/>
    <cellStyle name="Normal 52" xfId="1815"/>
    <cellStyle name="Normal 53" xfId="1816"/>
    <cellStyle name="Normal 54" xfId="1817"/>
    <cellStyle name="Normal 54 2" xfId="1818"/>
    <cellStyle name="Normal 55" xfId="1819"/>
    <cellStyle name="Normal 55 2" xfId="1820"/>
    <cellStyle name="Normal 56" xfId="1821"/>
    <cellStyle name="Normal 57" xfId="1822"/>
    <cellStyle name="Normal 58" xfId="1823"/>
    <cellStyle name="Normal 59" xfId="1824"/>
    <cellStyle name="Normal 6" xfId="1825"/>
    <cellStyle name="Normal 60" xfId="1826"/>
    <cellStyle name="Normal 61" xfId="1827"/>
    <cellStyle name="Normal 62" xfId="1828"/>
    <cellStyle name="Normal 63" xfId="1829"/>
    <cellStyle name="Normal 64" xfId="1830"/>
    <cellStyle name="Normal 65" xfId="1831"/>
    <cellStyle name="Normal 66" xfId="1832"/>
    <cellStyle name="Normal 67" xfId="1833"/>
    <cellStyle name="Normal 68" xfId="1834"/>
    <cellStyle name="Normal 69" xfId="1835"/>
    <cellStyle name="Normal 7" xfId="1836"/>
    <cellStyle name="Normal 7 2" xfId="1837"/>
    <cellStyle name="Normal 70" xfId="1838"/>
    <cellStyle name="Normal 71" xfId="1839"/>
    <cellStyle name="Normal 72" xfId="1840"/>
    <cellStyle name="Normal 73" xfId="1841"/>
    <cellStyle name="Normal 74" xfId="1842"/>
    <cellStyle name="Normal 75" xfId="1843"/>
    <cellStyle name="Normal 76" xfId="1844"/>
    <cellStyle name="Normal 77" xfId="1845"/>
    <cellStyle name="Normal 78" xfId="1846"/>
    <cellStyle name="Normal 79" xfId="1847"/>
    <cellStyle name="Normal 8" xfId="1848"/>
    <cellStyle name="Normal 8 2" xfId="1849"/>
    <cellStyle name="Normal 80" xfId="1850"/>
    <cellStyle name="Normal 81" xfId="1851"/>
    <cellStyle name="Normal 82" xfId="1852"/>
    <cellStyle name="Normal 83" xfId="1853"/>
    <cellStyle name="Normal 9" xfId="1854"/>
    <cellStyle name="NormalGB" xfId="1855"/>
    <cellStyle name="Note" xfId="1856"/>
    <cellStyle name="Note 10" xfId="1857"/>
    <cellStyle name="Note 10 2" xfId="1858"/>
    <cellStyle name="Note 10 3" xfId="1859"/>
    <cellStyle name="Note 11" xfId="1860"/>
    <cellStyle name="Note 11 2" xfId="1861"/>
    <cellStyle name="Note 11 3" xfId="1862"/>
    <cellStyle name="Note 12" xfId="1863"/>
    <cellStyle name="Note 12 2" xfId="1864"/>
    <cellStyle name="Note 12 3" xfId="1865"/>
    <cellStyle name="Note 2" xfId="1866"/>
    <cellStyle name="Note 2 2" xfId="1867"/>
    <cellStyle name="Note 2 2 2" xfId="1868"/>
    <cellStyle name="Note 2 2 3" xfId="1869"/>
    <cellStyle name="Note 2 3" xfId="1870"/>
    <cellStyle name="Note 2 3 2" xfId="1871"/>
    <cellStyle name="Note 2 3 3" xfId="1872"/>
    <cellStyle name="Note 2 4" xfId="1873"/>
    <cellStyle name="Note 2 5" xfId="1874"/>
    <cellStyle name="Note 3" xfId="1875"/>
    <cellStyle name="Note 3 2" xfId="1876"/>
    <cellStyle name="Note 3 3" xfId="1877"/>
    <cellStyle name="Note 4" xfId="1878"/>
    <cellStyle name="Note 4 2" xfId="1879"/>
    <cellStyle name="Note 4 3" xfId="1880"/>
    <cellStyle name="Note 5" xfId="1881"/>
    <cellStyle name="Note 5 2" xfId="1882"/>
    <cellStyle name="Note 5 3" xfId="1883"/>
    <cellStyle name="Note 6" xfId="1884"/>
    <cellStyle name="Note 6 2" xfId="1885"/>
    <cellStyle name="Note 6 3" xfId="1886"/>
    <cellStyle name="Note 7" xfId="1887"/>
    <cellStyle name="Note 7 2" xfId="1888"/>
    <cellStyle name="Note 7 3" xfId="1889"/>
    <cellStyle name="Note 8" xfId="1890"/>
    <cellStyle name="Note 8 2" xfId="1891"/>
    <cellStyle name="Note 8 3" xfId="1892"/>
    <cellStyle name="Note 9" xfId="1893"/>
    <cellStyle name="Note 9 2" xfId="1894"/>
    <cellStyle name="Note 9 3" xfId="1895"/>
    <cellStyle name="Num0Un" xfId="1896"/>
    <cellStyle name="Num1" xfId="1897"/>
    <cellStyle name="Num1Blue" xfId="1898"/>
    <cellStyle name="Num2" xfId="1899"/>
    <cellStyle name="Num2Un" xfId="1900"/>
    <cellStyle name="Number no Dec" xfId="1901"/>
    <cellStyle name="Number no Dec 2" xfId="1902"/>
    <cellStyle name="Number no Dec 2 10" xfId="1903"/>
    <cellStyle name="Number no Dec 2 11" xfId="1904"/>
    <cellStyle name="Number no Dec 2 2" xfId="1905"/>
    <cellStyle name="Number no Dec 2 3" xfId="1906"/>
    <cellStyle name="Number no Dec 2 4" xfId="1907"/>
    <cellStyle name="Number no Dec 2 5" xfId="1908"/>
    <cellStyle name="Number no Dec 2 6" xfId="1909"/>
    <cellStyle name="Number no Dec 2 7" xfId="1910"/>
    <cellStyle name="Number no Dec 2 8" xfId="1911"/>
    <cellStyle name="Number no Dec 2 9" xfId="1912"/>
    <cellStyle name="Number no Dec 2_2020 PLEXOS - 20%" xfId="1913"/>
    <cellStyle name="Number no Dec 3" xfId="1914"/>
    <cellStyle name="Number no Dec 3 10" xfId="1915"/>
    <cellStyle name="Number no Dec 3 11" xfId="1916"/>
    <cellStyle name="Number no Dec 3 2" xfId="1917"/>
    <cellStyle name="Number no Dec 3 3" xfId="1918"/>
    <cellStyle name="Number no Dec 3 4" xfId="1919"/>
    <cellStyle name="Number no Dec 3 5" xfId="1920"/>
    <cellStyle name="Number no Dec 3 6" xfId="1921"/>
    <cellStyle name="Number no Dec 3 7" xfId="1922"/>
    <cellStyle name="Number no Dec 3 8" xfId="1923"/>
    <cellStyle name="Number no Dec 3 9" xfId="1924"/>
    <cellStyle name="Number no Dec 3_2020 PLEXOS - 20%" xfId="1925"/>
    <cellStyle name="Number no Dec 4" xfId="1926"/>
    <cellStyle name="Number no Dec 4 10" xfId="1927"/>
    <cellStyle name="Number no Dec 4 11" xfId="1928"/>
    <cellStyle name="Number no Dec 4 2" xfId="1929"/>
    <cellStyle name="Number no Dec 4 3" xfId="1930"/>
    <cellStyle name="Number no Dec 4 4" xfId="1931"/>
    <cellStyle name="Number no Dec 4 5" xfId="1932"/>
    <cellStyle name="Number no Dec 4 6" xfId="1933"/>
    <cellStyle name="Number no Dec 4 7" xfId="1934"/>
    <cellStyle name="Number no Dec 4 8" xfId="1935"/>
    <cellStyle name="Number no Dec 4 9" xfId="1936"/>
    <cellStyle name="Number no Dec 4_2020 PLEXOS - 20%" xfId="1937"/>
    <cellStyle name="Number no Dec 5" xfId="1938"/>
    <cellStyle name="Number no Dec 6" xfId="1939"/>
    <cellStyle name="Number no Dec 7" xfId="1940"/>
    <cellStyle name="Number no Dec 8" xfId="1941"/>
    <cellStyle name="Number no Dec 9" xfId="1942"/>
    <cellStyle name="Number no Dec_2020 PLEXOS - 33%" xfId="1943"/>
    <cellStyle name="Number0" xfId="1944"/>
    <cellStyle name="Number1" xfId="1945"/>
    <cellStyle name="Number2" xfId="1946"/>
    <cellStyle name="Outline" xfId="1947"/>
    <cellStyle name="Outline 2" xfId="1948"/>
    <cellStyle name="Outline 3" xfId="1949"/>
    <cellStyle name="Output" xfId="1950"/>
    <cellStyle name="Output 2" xfId="1951"/>
    <cellStyle name="Output 2 2" xfId="1952"/>
    <cellStyle name="Output 2 2 2" xfId="1953"/>
    <cellStyle name="Output 2 2 3" xfId="1954"/>
    <cellStyle name="Output 2 3" xfId="1955"/>
    <cellStyle name="Output 2 3 2" xfId="1956"/>
    <cellStyle name="Output 2 3 3" xfId="1957"/>
    <cellStyle name="Output 2 4" xfId="1958"/>
    <cellStyle name="Output 2 5" xfId="1959"/>
    <cellStyle name="Output 3" xfId="1960"/>
    <cellStyle name="Output 3 2" xfId="1961"/>
    <cellStyle name="Output 3 3" xfId="1962"/>
    <cellStyle name="Output 4" xfId="1963"/>
    <cellStyle name="Output 4 2" xfId="1964"/>
    <cellStyle name="Output 4 3" xfId="1965"/>
    <cellStyle name="Output 5" xfId="1966"/>
    <cellStyle name="Output 5 2" xfId="1967"/>
    <cellStyle name="Output 5 3" xfId="1968"/>
    <cellStyle name="Output 6" xfId="1969"/>
    <cellStyle name="Output 6 2" xfId="1970"/>
    <cellStyle name="Output 6 3" xfId="1971"/>
    <cellStyle name="Output Amounts" xfId="1972"/>
    <cellStyle name="Output Column Headings" xfId="1973"/>
    <cellStyle name="Output Line Items" xfId="1974"/>
    <cellStyle name="Output Report Heading" xfId="1975"/>
    <cellStyle name="Output Report Title" xfId="1976"/>
    <cellStyle name="Page Number" xfId="1977"/>
    <cellStyle name="Paragraph text" xfId="1978"/>
    <cellStyle name="Paragraph text 10" xfId="1979"/>
    <cellStyle name="Paragraph text 11" xfId="1980"/>
    <cellStyle name="Paragraph text 12" xfId="1981"/>
    <cellStyle name="Paragraph text 2" xfId="1982"/>
    <cellStyle name="Paragraph text 3" xfId="1983"/>
    <cellStyle name="Paragraph text 4" xfId="1984"/>
    <cellStyle name="Paragraph text 5" xfId="1985"/>
    <cellStyle name="Paragraph text 6" xfId="1986"/>
    <cellStyle name="Paragraph text 7" xfId="1987"/>
    <cellStyle name="Paragraph text 8" xfId="1988"/>
    <cellStyle name="Paragraph text 9" xfId="1989"/>
    <cellStyle name="Paragraph text_2020 PLEXOS - 20%" xfId="1990"/>
    <cellStyle name="Parens (1)" xfId="1991"/>
    <cellStyle name="Perc1" xfId="1992"/>
    <cellStyle name="Percent" xfId="1993"/>
    <cellStyle name="Percent (0)" xfId="1994"/>
    <cellStyle name="Percent [0]" xfId="1995"/>
    <cellStyle name="Percent [00]" xfId="1996"/>
    <cellStyle name="Percent [1]" xfId="1997"/>
    <cellStyle name="Percent [1] 2" xfId="1998"/>
    <cellStyle name="Percent [2]" xfId="1999"/>
    <cellStyle name="Percent 10" xfId="2000"/>
    <cellStyle name="Percent 10 10" xfId="2001"/>
    <cellStyle name="Percent 10 11" xfId="2002"/>
    <cellStyle name="Percent 10 2" xfId="2003"/>
    <cellStyle name="Percent 10 3" xfId="2004"/>
    <cellStyle name="Percent 10 4" xfId="2005"/>
    <cellStyle name="Percent 10 5" xfId="2006"/>
    <cellStyle name="Percent 10 6" xfId="2007"/>
    <cellStyle name="Percent 10 7" xfId="2008"/>
    <cellStyle name="Percent 10 8" xfId="2009"/>
    <cellStyle name="Percent 10 9" xfId="2010"/>
    <cellStyle name="Percent 11" xfId="2011"/>
    <cellStyle name="Percent 11 10" xfId="2012"/>
    <cellStyle name="Percent 11 11" xfId="2013"/>
    <cellStyle name="Percent 11 2" xfId="2014"/>
    <cellStyle name="Percent 11 3" xfId="2015"/>
    <cellStyle name="Percent 11 4" xfId="2016"/>
    <cellStyle name="Percent 11 5" xfId="2017"/>
    <cellStyle name="Percent 11 6" xfId="2018"/>
    <cellStyle name="Percent 11 7" xfId="2019"/>
    <cellStyle name="Percent 11 8" xfId="2020"/>
    <cellStyle name="Percent 11 9" xfId="2021"/>
    <cellStyle name="Percent 12" xfId="2022"/>
    <cellStyle name="Percent 12 10" xfId="2023"/>
    <cellStyle name="Percent 12 11" xfId="2024"/>
    <cellStyle name="Percent 12 2" xfId="2025"/>
    <cellStyle name="Percent 12 3" xfId="2026"/>
    <cellStyle name="Percent 12 4" xfId="2027"/>
    <cellStyle name="Percent 12 5" xfId="2028"/>
    <cellStyle name="Percent 12 6" xfId="2029"/>
    <cellStyle name="Percent 12 7" xfId="2030"/>
    <cellStyle name="Percent 12 8" xfId="2031"/>
    <cellStyle name="Percent 12 9" xfId="2032"/>
    <cellStyle name="Percent 13" xfId="2033"/>
    <cellStyle name="Percent 13 10" xfId="2034"/>
    <cellStyle name="Percent 13 11" xfId="2035"/>
    <cellStyle name="Percent 13 2" xfId="2036"/>
    <cellStyle name="Percent 13 3" xfId="2037"/>
    <cellStyle name="Percent 13 4" xfId="2038"/>
    <cellStyle name="Percent 13 5" xfId="2039"/>
    <cellStyle name="Percent 13 6" xfId="2040"/>
    <cellStyle name="Percent 13 7" xfId="2041"/>
    <cellStyle name="Percent 13 8" xfId="2042"/>
    <cellStyle name="Percent 13 9" xfId="2043"/>
    <cellStyle name="Percent 14" xfId="2044"/>
    <cellStyle name="Percent 15" xfId="2045"/>
    <cellStyle name="Percent 16" xfId="2046"/>
    <cellStyle name="Percent 17" xfId="2047"/>
    <cellStyle name="Percent 18" xfId="2048"/>
    <cellStyle name="Percent 19" xfId="2049"/>
    <cellStyle name="Percent 2" xfId="2050"/>
    <cellStyle name="Percent 2 10" xfId="2051"/>
    <cellStyle name="Percent 2 11" xfId="2052"/>
    <cellStyle name="Percent 2 12" xfId="2053"/>
    <cellStyle name="Percent 2 2" xfId="2054"/>
    <cellStyle name="Percent 2 2 2" xfId="2055"/>
    <cellStyle name="Percent 2 2 3" xfId="2056"/>
    <cellStyle name="Percent 2 2 4" xfId="2057"/>
    <cellStyle name="Percent 2 2 5" xfId="2058"/>
    <cellStyle name="Percent 2 3" xfId="2059"/>
    <cellStyle name="Percent 2 4" xfId="2060"/>
    <cellStyle name="Percent 2 5" xfId="2061"/>
    <cellStyle name="Percent 2 6" xfId="2062"/>
    <cellStyle name="Percent 2 7" xfId="2063"/>
    <cellStyle name="Percent 2 8" xfId="2064"/>
    <cellStyle name="Percent 2 9" xfId="2065"/>
    <cellStyle name="Percent 20" xfId="2066"/>
    <cellStyle name="Percent 21" xfId="2067"/>
    <cellStyle name="Percent 22" xfId="2068"/>
    <cellStyle name="Percent 23" xfId="2069"/>
    <cellStyle name="Percent 24" xfId="2070"/>
    <cellStyle name="Percent 25" xfId="2071"/>
    <cellStyle name="Percent 26" xfId="2072"/>
    <cellStyle name="Percent 27" xfId="2073"/>
    <cellStyle name="Percent 28" xfId="2074"/>
    <cellStyle name="Percent 29" xfId="2075"/>
    <cellStyle name="Percent 3" xfId="2076"/>
    <cellStyle name="Percent 3 10" xfId="2077"/>
    <cellStyle name="Percent 3 11" xfId="2078"/>
    <cellStyle name="Percent 3 12" xfId="2079"/>
    <cellStyle name="Percent 3 2" xfId="2080"/>
    <cellStyle name="Percent 3 2 2" xfId="2081"/>
    <cellStyle name="Percent 3 2 3" xfId="2082"/>
    <cellStyle name="Percent 3 2 4" xfId="2083"/>
    <cellStyle name="Percent 3 2 5" xfId="2084"/>
    <cellStyle name="Percent 3 3" xfId="2085"/>
    <cellStyle name="Percent 3 4" xfId="2086"/>
    <cellStyle name="Percent 3 5" xfId="2087"/>
    <cellStyle name="Percent 3 6" xfId="2088"/>
    <cellStyle name="Percent 3 7" xfId="2089"/>
    <cellStyle name="Percent 3 8" xfId="2090"/>
    <cellStyle name="Percent 3 9" xfId="2091"/>
    <cellStyle name="Percent 30" xfId="2092"/>
    <cellStyle name="Percent 31" xfId="2093"/>
    <cellStyle name="Percent 32" xfId="2094"/>
    <cellStyle name="Percent 33" xfId="2095"/>
    <cellStyle name="Percent 34" xfId="2096"/>
    <cellStyle name="Percent 35" xfId="2097"/>
    <cellStyle name="Percent 36" xfId="2098"/>
    <cellStyle name="Percent 37" xfId="2099"/>
    <cellStyle name="Percent 38" xfId="2100"/>
    <cellStyle name="Percent 39" xfId="2101"/>
    <cellStyle name="Percent 4" xfId="2102"/>
    <cellStyle name="Percent 4 10" xfId="2103"/>
    <cellStyle name="Percent 4 11" xfId="2104"/>
    <cellStyle name="Percent 4 2" xfId="2105"/>
    <cellStyle name="Percent 4 3" xfId="2106"/>
    <cellStyle name="Percent 4 4" xfId="2107"/>
    <cellStyle name="Percent 4 5" xfId="2108"/>
    <cellStyle name="Percent 4 6" xfId="2109"/>
    <cellStyle name="Percent 4 7" xfId="2110"/>
    <cellStyle name="Percent 4 8" xfId="2111"/>
    <cellStyle name="Percent 4 9" xfId="2112"/>
    <cellStyle name="Percent 40" xfId="2113"/>
    <cellStyle name="Percent 41" xfId="2114"/>
    <cellStyle name="Percent 42" xfId="2115"/>
    <cellStyle name="Percent 43" xfId="2116"/>
    <cellStyle name="Percent 44" xfId="2117"/>
    <cellStyle name="Percent 45" xfId="2118"/>
    <cellStyle name="Percent 46" xfId="2119"/>
    <cellStyle name="Percent 47" xfId="2120"/>
    <cellStyle name="Percent 48" xfId="2121"/>
    <cellStyle name="Percent 49" xfId="2122"/>
    <cellStyle name="Percent 5" xfId="2123"/>
    <cellStyle name="Percent 5 10" xfId="2124"/>
    <cellStyle name="Percent 5 11" xfId="2125"/>
    <cellStyle name="Percent 5 2" xfId="2126"/>
    <cellStyle name="Percent 5 3" xfId="2127"/>
    <cellStyle name="Percent 5 4" xfId="2128"/>
    <cellStyle name="Percent 5 5" xfId="2129"/>
    <cellStyle name="Percent 5 6" xfId="2130"/>
    <cellStyle name="Percent 5 7" xfId="2131"/>
    <cellStyle name="Percent 5 8" xfId="2132"/>
    <cellStyle name="Percent 5 9" xfId="2133"/>
    <cellStyle name="Percent 50" xfId="2134"/>
    <cellStyle name="Percent 51" xfId="2135"/>
    <cellStyle name="Percent 52" xfId="2136"/>
    <cellStyle name="Percent 53" xfId="2137"/>
    <cellStyle name="Percent 54" xfId="2138"/>
    <cellStyle name="Percent 55" xfId="2139"/>
    <cellStyle name="Percent 56" xfId="2140"/>
    <cellStyle name="Percent 57" xfId="2141"/>
    <cellStyle name="Percent 58" xfId="2142"/>
    <cellStyle name="Percent 59" xfId="2143"/>
    <cellStyle name="Percent 6" xfId="2144"/>
    <cellStyle name="Percent 6 10" xfId="2145"/>
    <cellStyle name="Percent 6 11" xfId="2146"/>
    <cellStyle name="Percent 6 2" xfId="2147"/>
    <cellStyle name="Percent 6 3" xfId="2148"/>
    <cellStyle name="Percent 6 4" xfId="2149"/>
    <cellStyle name="Percent 6 5" xfId="2150"/>
    <cellStyle name="Percent 6 6" xfId="2151"/>
    <cellStyle name="Percent 6 7" xfId="2152"/>
    <cellStyle name="Percent 6 8" xfId="2153"/>
    <cellStyle name="Percent 6 9" xfId="2154"/>
    <cellStyle name="Percent 60" xfId="2155"/>
    <cellStyle name="Percent 61" xfId="2156"/>
    <cellStyle name="Percent 62" xfId="2157"/>
    <cellStyle name="Percent 63" xfId="2158"/>
    <cellStyle name="Percent 64" xfId="2159"/>
    <cellStyle name="Percent 65" xfId="2160"/>
    <cellStyle name="Percent 66" xfId="2161"/>
    <cellStyle name="Percent 7" xfId="2162"/>
    <cellStyle name="Percent 7 10" xfId="2163"/>
    <cellStyle name="Percent 7 11" xfId="2164"/>
    <cellStyle name="Percent 7 2" xfId="2165"/>
    <cellStyle name="Percent 7 3" xfId="2166"/>
    <cellStyle name="Percent 7 4" xfId="2167"/>
    <cellStyle name="Percent 7 5" xfId="2168"/>
    <cellStyle name="Percent 7 6" xfId="2169"/>
    <cellStyle name="Percent 7 7" xfId="2170"/>
    <cellStyle name="Percent 7 8" xfId="2171"/>
    <cellStyle name="Percent 7 9" xfId="2172"/>
    <cellStyle name="Percent 75" xfId="2173"/>
    <cellStyle name="Percent 76" xfId="2174"/>
    <cellStyle name="Percent 78" xfId="2175"/>
    <cellStyle name="Percent 79" xfId="2176"/>
    <cellStyle name="Percent 8" xfId="2177"/>
    <cellStyle name="Percent 8 10" xfId="2178"/>
    <cellStyle name="Percent 8 11" xfId="2179"/>
    <cellStyle name="Percent 8 2" xfId="2180"/>
    <cellStyle name="Percent 8 3" xfId="2181"/>
    <cellStyle name="Percent 8 4" xfId="2182"/>
    <cellStyle name="Percent 8 5" xfId="2183"/>
    <cellStyle name="Percent 8 6" xfId="2184"/>
    <cellStyle name="Percent 8 7" xfId="2185"/>
    <cellStyle name="Percent 8 8" xfId="2186"/>
    <cellStyle name="Percent 8 9" xfId="2187"/>
    <cellStyle name="Percent 80" xfId="2188"/>
    <cellStyle name="Percent 81" xfId="2189"/>
    <cellStyle name="Percent 82" xfId="2190"/>
    <cellStyle name="Percent 83" xfId="2191"/>
    <cellStyle name="Percent 85" xfId="2192"/>
    <cellStyle name="Percent 86" xfId="2193"/>
    <cellStyle name="Percent 87" xfId="2194"/>
    <cellStyle name="Percent 88" xfId="2195"/>
    <cellStyle name="Percent 89" xfId="2196"/>
    <cellStyle name="Percent 9" xfId="2197"/>
    <cellStyle name="Percent 9 10" xfId="2198"/>
    <cellStyle name="Percent 9 11" xfId="2199"/>
    <cellStyle name="Percent 9 2" xfId="2200"/>
    <cellStyle name="Percent 9 3" xfId="2201"/>
    <cellStyle name="Percent 9 4" xfId="2202"/>
    <cellStyle name="Percent 9 5" xfId="2203"/>
    <cellStyle name="Percent 9 6" xfId="2204"/>
    <cellStyle name="Percent 9 7" xfId="2205"/>
    <cellStyle name="Percent 9 8" xfId="2206"/>
    <cellStyle name="Percent 9 9" xfId="2207"/>
    <cellStyle name="Percent 90" xfId="2208"/>
    <cellStyle name="Percent 91" xfId="2209"/>
    <cellStyle name="Percent 92" xfId="2210"/>
    <cellStyle name="Percent[0]" xfId="2211"/>
    <cellStyle name="Percent[1]" xfId="2212"/>
    <cellStyle name="Percent[2]" xfId="2213"/>
    <cellStyle name="Percent[3]" xfId="2214"/>
    <cellStyle name="Percent1" xfId="2215"/>
    <cellStyle name="Percent1Blue" xfId="2216"/>
    <cellStyle name="Percent2" xfId="2217"/>
    <cellStyle name="Percent2Blue" xfId="2218"/>
    <cellStyle name="PercentPresentation" xfId="2219"/>
    <cellStyle name="POPS" xfId="2220"/>
    <cellStyle name="PrePop Currency (0)" xfId="2221"/>
    <cellStyle name="PrePop Currency (2)" xfId="2222"/>
    <cellStyle name="PrePop Units (0)" xfId="2223"/>
    <cellStyle name="PrePop Units (1)" xfId="2224"/>
    <cellStyle name="PrePop Units (2)" xfId="2225"/>
    <cellStyle name="PresentationZero" xfId="2226"/>
    <cellStyle name="Price" xfId="2227"/>
    <cellStyle name="PriceUn" xfId="2228"/>
    <cellStyle name="PSChar" xfId="2229"/>
    <cellStyle name="PSDate" xfId="2230"/>
    <cellStyle name="PSDec" xfId="2231"/>
    <cellStyle name="PSHeading" xfId="2232"/>
    <cellStyle name="PSHeading 2" xfId="2233"/>
    <cellStyle name="PSHeading 2 2" xfId="2234"/>
    <cellStyle name="PSHeading 3" xfId="2235"/>
    <cellStyle name="PSInt" xfId="2236"/>
    <cellStyle name="PSSpacer" xfId="2237"/>
    <cellStyle name="Red" xfId="2238"/>
    <cellStyle name="RevList" xfId="2239"/>
    <cellStyle name="Salomon Logo" xfId="2240"/>
    <cellStyle name="Salomon Logo 2" xfId="2241"/>
    <cellStyle name="Salomon Logo 2 2" xfId="2242"/>
    <cellStyle name="Salomon Logo 2 2 2" xfId="2243"/>
    <cellStyle name="Salomon Logo 2 2 3" xfId="2244"/>
    <cellStyle name="Salomon Logo 2 3" xfId="2245"/>
    <cellStyle name="Salomon Logo 2 4" xfId="2246"/>
    <cellStyle name="Salomon Logo 3" xfId="2247"/>
    <cellStyle name="Salomon Logo 3 2" xfId="2248"/>
    <cellStyle name="Salomon Logo 3 3" xfId="2249"/>
    <cellStyle name="Salomon Logo 4" xfId="2250"/>
    <cellStyle name="Salomon Logo 5" xfId="2251"/>
    <cellStyle name="ScotchRule" xfId="2252"/>
    <cellStyle name="Shares" xfId="2253"/>
    <cellStyle name="Single Accounting" xfId="2254"/>
    <cellStyle name="STOCK" xfId="2255"/>
    <cellStyle name="Strikethru" xfId="2256"/>
    <cellStyle name="Style 1" xfId="2257"/>
    <cellStyle name="Style 1 10" xfId="2258"/>
    <cellStyle name="Style 1 11" xfId="2259"/>
    <cellStyle name="Style 1 2" xfId="2260"/>
    <cellStyle name="Style 1 3" xfId="2261"/>
    <cellStyle name="Style 1 4" xfId="2262"/>
    <cellStyle name="Style 1 5" xfId="2263"/>
    <cellStyle name="Style 1 6" xfId="2264"/>
    <cellStyle name="Style 1 7" xfId="2265"/>
    <cellStyle name="Style 1 8" xfId="2266"/>
    <cellStyle name="Style 1 9" xfId="2267"/>
    <cellStyle name="Style 1_2020 PLEXOS - 20%" xfId="2268"/>
    <cellStyle name="Style 21" xfId="2269"/>
    <cellStyle name="Style 22" xfId="2270"/>
    <cellStyle name="Style 23" xfId="2271"/>
    <cellStyle name="Style 24" xfId="2272"/>
    <cellStyle name="Style 25" xfId="2273"/>
    <cellStyle name="Style 26" xfId="2274"/>
    <cellStyle name="Style 27" xfId="2275"/>
    <cellStyle name="Style 28" xfId="2276"/>
    <cellStyle name="Style 29" xfId="2277"/>
    <cellStyle name="Style 30" xfId="2278"/>
    <cellStyle name="Style 31" xfId="2279"/>
    <cellStyle name="Style 31 2" xfId="2280"/>
    <cellStyle name="Style 32" xfId="2281"/>
    <cellStyle name="Style 32 2" xfId="2282"/>
    <cellStyle name="Style 32 2 2" xfId="2283"/>
    <cellStyle name="Style 32 2 2 2" xfId="2284"/>
    <cellStyle name="Style 32 2 2 2 2" xfId="2285"/>
    <cellStyle name="Style 32 2 2 2 3" xfId="2286"/>
    <cellStyle name="Style 32 2 2 3" xfId="2287"/>
    <cellStyle name="Style 32 2 2 3 2" xfId="2288"/>
    <cellStyle name="Style 32 2 2 3 3" xfId="2289"/>
    <cellStyle name="Style 32 2 2 4" xfId="2290"/>
    <cellStyle name="Style 32 2 2 4 2" xfId="2291"/>
    <cellStyle name="Style 32 2 2 4 3" xfId="2292"/>
    <cellStyle name="Style 32 2 2 5" xfId="2293"/>
    <cellStyle name="Style 32 2 2 5 2" xfId="2294"/>
    <cellStyle name="Style 32 2 2 5 3" xfId="2295"/>
    <cellStyle name="Style 32 2 2 6" xfId="2296"/>
    <cellStyle name="Style 32 2 2 6 2" xfId="2297"/>
    <cellStyle name="Style 32 2 2 6 3" xfId="2298"/>
    <cellStyle name="Style 32 2 2 7" xfId="2299"/>
    <cellStyle name="Style 32 2 3" xfId="2300"/>
    <cellStyle name="Style 32 2 4" xfId="2301"/>
    <cellStyle name="Style 32 3" xfId="2302"/>
    <cellStyle name="Style 32 4" xfId="2303"/>
    <cellStyle name="Style 33" xfId="2304"/>
    <cellStyle name="Style 34" xfId="2305"/>
    <cellStyle name="Style 34 2" xfId="2306"/>
    <cellStyle name="Style 35" xfId="2307"/>
    <cellStyle name="Style 36" xfId="2308"/>
    <cellStyle name="Style 37" xfId="2309"/>
    <cellStyle name="Style 37 2" xfId="2310"/>
    <cellStyle name="Style 38" xfId="2311"/>
    <cellStyle name="Style 38 2" xfId="2312"/>
    <cellStyle name="Style 39" xfId="2313"/>
    <cellStyle name="Style 39 2" xfId="2314"/>
    <cellStyle name="Style 40" xfId="2315"/>
    <cellStyle name="Style 40 2" xfId="2316"/>
    <cellStyle name="Style 41" xfId="2317"/>
    <cellStyle name="Style 41 2" xfId="2318"/>
    <cellStyle name="Style 42" xfId="2319"/>
    <cellStyle name="Style 42 2" xfId="2320"/>
    <cellStyle name="Style 43" xfId="2321"/>
    <cellStyle name="Style 43 2" xfId="2322"/>
    <cellStyle name="Style 44" xfId="2323"/>
    <cellStyle name="Style 45" xfId="2324"/>
    <cellStyle name="Style 46" xfId="2325"/>
    <cellStyle name="Style 47" xfId="2326"/>
    <cellStyle name="Style 48" xfId="2327"/>
    <cellStyle name="Style 49" xfId="2328"/>
    <cellStyle name="Style 50" xfId="2329"/>
    <cellStyle name="Style 51" xfId="2330"/>
    <cellStyle name="Style 52" xfId="2331"/>
    <cellStyle name="Style 53" xfId="2332"/>
    <cellStyle name="Style 54" xfId="2333"/>
    <cellStyle name="Style 55" xfId="2334"/>
    <cellStyle name="Style 56" xfId="2335"/>
    <cellStyle name="Style 57" xfId="2336"/>
    <cellStyle name="Style 58" xfId="2337"/>
    <cellStyle name="Style 59" xfId="2338"/>
    <cellStyle name="Style 60" xfId="2339"/>
    <cellStyle name="Style 61" xfId="2340"/>
    <cellStyle name="Style 62" xfId="2341"/>
    <cellStyle name="Style 63" xfId="2342"/>
    <cellStyle name="Style 64" xfId="2343"/>
    <cellStyle name="Style 65" xfId="2344"/>
    <cellStyle name="Style 66" xfId="2345"/>
    <cellStyle name="Style 66 2" xfId="2346"/>
    <cellStyle name="Style 67" xfId="2347"/>
    <cellStyle name="Style 68" xfId="2348"/>
    <cellStyle name="Style 68 2" xfId="2349"/>
    <cellStyle name="Style 68 2 2" xfId="2350"/>
    <cellStyle name="Style 68 2 2 2" xfId="2351"/>
    <cellStyle name="Style 68 2 2 2 2" xfId="2352"/>
    <cellStyle name="Style 68 2 2 2 3" xfId="2353"/>
    <cellStyle name="Style 68 2 2 3" xfId="2354"/>
    <cellStyle name="Style 68 2 2 3 2" xfId="2355"/>
    <cellStyle name="Style 68 2 2 3 3" xfId="2356"/>
    <cellStyle name="Style 68 2 2 4" xfId="2357"/>
    <cellStyle name="Style 68 2 2 4 2" xfId="2358"/>
    <cellStyle name="Style 68 2 2 4 3" xfId="2359"/>
    <cellStyle name="Style 68 2 2 5" xfId="2360"/>
    <cellStyle name="Style 68 2 2 5 2" xfId="2361"/>
    <cellStyle name="Style 68 2 2 5 3" xfId="2362"/>
    <cellStyle name="Style 68 2 2 6" xfId="2363"/>
    <cellStyle name="Style 68 2 2 6 2" xfId="2364"/>
    <cellStyle name="Style 68 2 2 6 3" xfId="2365"/>
    <cellStyle name="Style 68 2 2 7" xfId="2366"/>
    <cellStyle name="Style 68 2 3" xfId="2367"/>
    <cellStyle name="Style 68 2 4" xfId="2368"/>
    <cellStyle name="Style 68 3" xfId="2369"/>
    <cellStyle name="Style 68 4" xfId="2370"/>
    <cellStyle name="Style 69" xfId="2371"/>
    <cellStyle name="Style 69 2" xfId="2372"/>
    <cellStyle name="Style 69 2 2" xfId="2373"/>
    <cellStyle name="Style 69 2 2 2" xfId="2374"/>
    <cellStyle name="Style 69 2 2 2 2" xfId="2375"/>
    <cellStyle name="Style 69 2 2 2 3" xfId="2376"/>
    <cellStyle name="Style 69 2 2 3" xfId="2377"/>
    <cellStyle name="Style 69 2 2 3 2" xfId="2378"/>
    <cellStyle name="Style 69 2 2 3 3" xfId="2379"/>
    <cellStyle name="Style 69 2 2 4" xfId="2380"/>
    <cellStyle name="Style 69 2 2 4 2" xfId="2381"/>
    <cellStyle name="Style 69 2 2 4 3" xfId="2382"/>
    <cellStyle name="Style 69 2 2 5" xfId="2383"/>
    <cellStyle name="Style 69 2 2 5 2" xfId="2384"/>
    <cellStyle name="Style 69 2 2 5 3" xfId="2385"/>
    <cellStyle name="Style 69 2 2 6" xfId="2386"/>
    <cellStyle name="Style 69 2 2 6 2" xfId="2387"/>
    <cellStyle name="Style 69 2 2 6 3" xfId="2388"/>
    <cellStyle name="Style 69 2 2 7" xfId="2389"/>
    <cellStyle name="Style 69 2 3" xfId="2390"/>
    <cellStyle name="Style 69 2 4" xfId="2391"/>
    <cellStyle name="Style 69 3" xfId="2392"/>
    <cellStyle name="Style 69 4" xfId="2393"/>
    <cellStyle name="Style 70" xfId="2394"/>
    <cellStyle name="Style 71" xfId="2395"/>
    <cellStyle name="Style 72" xfId="2396"/>
    <cellStyle name="Style 73" xfId="2397"/>
    <cellStyle name="Style 74" xfId="2398"/>
    <cellStyle name="Style 75" xfId="2399"/>
    <cellStyle name="Style 76" xfId="2400"/>
    <cellStyle name="Style 77" xfId="2401"/>
    <cellStyle name="Style 78" xfId="2402"/>
    <cellStyle name="Style 79" xfId="2403"/>
    <cellStyle name="Style 80" xfId="2404"/>
    <cellStyle name="Style 81" xfId="2405"/>
    <cellStyle name="Style 82" xfId="2406"/>
    <cellStyle name="Style 83" xfId="2407"/>
    <cellStyle name="Style 84" xfId="2408"/>
    <cellStyle name="Style 85" xfId="2409"/>
    <cellStyle name="Style 85 2" xfId="2410"/>
    <cellStyle name="Style 85 2 2" xfId="2411"/>
    <cellStyle name="Style 85 2 2 2" xfId="2412"/>
    <cellStyle name="Style 85 2 2 2 2" xfId="2413"/>
    <cellStyle name="Style 85 2 2 2 3" xfId="2414"/>
    <cellStyle name="Style 85 2 2 3" xfId="2415"/>
    <cellStyle name="Style 85 2 2 3 2" xfId="2416"/>
    <cellStyle name="Style 85 2 2 3 3" xfId="2417"/>
    <cellStyle name="Style 85 2 2 4" xfId="2418"/>
    <cellStyle name="Style 85 2 2 4 2" xfId="2419"/>
    <cellStyle name="Style 85 2 2 4 3" xfId="2420"/>
    <cellStyle name="Style 85 2 2 5" xfId="2421"/>
    <cellStyle name="Style 85 2 2 5 2" xfId="2422"/>
    <cellStyle name="Style 85 2 2 5 3" xfId="2423"/>
    <cellStyle name="Style 85 2 2 6" xfId="2424"/>
    <cellStyle name="Style 85 2 2 6 2" xfId="2425"/>
    <cellStyle name="Style 85 2 2 6 3" xfId="2426"/>
    <cellStyle name="Style 85 2 2 7" xfId="2427"/>
    <cellStyle name="Style 85 2 3" xfId="2428"/>
    <cellStyle name="Style 85 2 4" xfId="2429"/>
    <cellStyle name="Style 85 3" xfId="2430"/>
    <cellStyle name="Style 85 4" xfId="2431"/>
    <cellStyle name="Style 86" xfId="2432"/>
    <cellStyle name="Style 86 2" xfId="2433"/>
    <cellStyle name="Style 87" xfId="2434"/>
    <cellStyle name="Style 87 2" xfId="2435"/>
    <cellStyle name="Style 87 2 2" xfId="2436"/>
    <cellStyle name="Style 87 2 2 2" xfId="2437"/>
    <cellStyle name="Style 87 2 2 2 2" xfId="2438"/>
    <cellStyle name="Style 87 2 2 2 3" xfId="2439"/>
    <cellStyle name="Style 87 2 2 3" xfId="2440"/>
    <cellStyle name="Style 87 2 2 3 2" xfId="2441"/>
    <cellStyle name="Style 87 2 2 3 3" xfId="2442"/>
    <cellStyle name="Style 87 2 2 4" xfId="2443"/>
    <cellStyle name="Style 87 2 2 4 2" xfId="2444"/>
    <cellStyle name="Style 87 2 2 4 3" xfId="2445"/>
    <cellStyle name="Style 87 2 2 5" xfId="2446"/>
    <cellStyle name="Style 87 2 2 5 2" xfId="2447"/>
    <cellStyle name="Style 87 2 2 5 3" xfId="2448"/>
    <cellStyle name="Style 87 2 2 6" xfId="2449"/>
    <cellStyle name="Style 87 2 2 6 2" xfId="2450"/>
    <cellStyle name="Style 87 2 2 6 3" xfId="2451"/>
    <cellStyle name="Style 87 2 2 7" xfId="2452"/>
    <cellStyle name="Style 87 2 3" xfId="2453"/>
    <cellStyle name="Style 87 2 4" xfId="2454"/>
    <cellStyle name="Style 87 3" xfId="2455"/>
    <cellStyle name="Style 87 4" xfId="2456"/>
    <cellStyle name="Style 88" xfId="2457"/>
    <cellStyle name="Style 88 2" xfId="2458"/>
    <cellStyle name="Style 89" xfId="2459"/>
    <cellStyle name="Style 89 2" xfId="2460"/>
    <cellStyle name="Style 90" xfId="2461"/>
    <cellStyle name="Style 90 2" xfId="2462"/>
    <cellStyle name="Subtitle" xfId="2463"/>
    <cellStyle name="Subtitle 2" xfId="2464"/>
    <cellStyle name="Subtitle 3" xfId="2465"/>
    <cellStyle name="Subtotal" xfId="2466"/>
    <cellStyle name="Table Head" xfId="2467"/>
    <cellStyle name="Table Head Aligned" xfId="2468"/>
    <cellStyle name="Table Head Aligned 2" xfId="2469"/>
    <cellStyle name="Table Head Blue" xfId="2470"/>
    <cellStyle name="Table Head Green" xfId="2471"/>
    <cellStyle name="Table Head Green 2" xfId="2472"/>
    <cellStyle name="Table Head_Val_Sum_Graph" xfId="2473"/>
    <cellStyle name="Table Text" xfId="2474"/>
    <cellStyle name="Table Title" xfId="2475"/>
    <cellStyle name="Table Units" xfId="2476"/>
    <cellStyle name="Table_Header" xfId="2477"/>
    <cellStyle name="taples Plaza" xfId="2478"/>
    <cellStyle name="Text 1" xfId="2479"/>
    <cellStyle name="Text 8" xfId="2480"/>
    <cellStyle name="Text Head 1" xfId="2481"/>
    <cellStyle name="Text Indent A" xfId="2482"/>
    <cellStyle name="Text Indent B" xfId="2483"/>
    <cellStyle name="Text Indent C" xfId="2484"/>
    <cellStyle name="Thick Border" xfId="2485"/>
    <cellStyle name="Thick Border 2" xfId="2486"/>
    <cellStyle name="Thick Border 2 2" xfId="2487"/>
    <cellStyle name="Thick Border 3" xfId="2488"/>
    <cellStyle name="Thin Border" xfId="2489"/>
    <cellStyle name="Thin Border 2" xfId="2490"/>
    <cellStyle name="Times 10" xfId="2491"/>
    <cellStyle name="Times 12" xfId="2492"/>
    <cellStyle name="Times New Roman" xfId="2493"/>
    <cellStyle name="Title" xfId="2494"/>
    <cellStyle name="Title 2" xfId="2495"/>
    <cellStyle name="Title 2 2" xfId="2496"/>
    <cellStyle name="Title 2 3" xfId="2497"/>
    <cellStyle name="Title 3" xfId="2498"/>
    <cellStyle name="Title 4" xfId="2499"/>
    <cellStyle name="Title 5" xfId="2500"/>
    <cellStyle name="Title 6" xfId="2501"/>
    <cellStyle name="Title10" xfId="2502"/>
    <cellStyle name="Title2" xfId="2503"/>
    <cellStyle name="Title2 2" xfId="2504"/>
    <cellStyle name="Title2 3" xfId="2505"/>
    <cellStyle name="Title8" xfId="2506"/>
    <cellStyle name="Title8Left" xfId="2507"/>
    <cellStyle name="TitleCenter" xfId="2508"/>
    <cellStyle name="TitleII" xfId="2509"/>
    <cellStyle name="TitleLeft" xfId="2510"/>
    <cellStyle name="topline" xfId="2511"/>
    <cellStyle name="Total" xfId="2512"/>
    <cellStyle name="Total 10" xfId="2513"/>
    <cellStyle name="Total 10 10" xfId="2514"/>
    <cellStyle name="Total 10 11" xfId="2515"/>
    <cellStyle name="Total 10 2" xfId="2516"/>
    <cellStyle name="Total 10 3" xfId="2517"/>
    <cellStyle name="Total 10 4" xfId="2518"/>
    <cellStyle name="Total 10 5" xfId="2519"/>
    <cellStyle name="Total 10 6" xfId="2520"/>
    <cellStyle name="Total 10 7" xfId="2521"/>
    <cellStyle name="Total 10 8" xfId="2522"/>
    <cellStyle name="Total 10 9" xfId="2523"/>
    <cellStyle name="Total 11" xfId="2524"/>
    <cellStyle name="Total 11 10" xfId="2525"/>
    <cellStyle name="Total 11 11" xfId="2526"/>
    <cellStyle name="Total 11 2" xfId="2527"/>
    <cellStyle name="Total 11 3" xfId="2528"/>
    <cellStyle name="Total 11 4" xfId="2529"/>
    <cellStyle name="Total 11 5" xfId="2530"/>
    <cellStyle name="Total 11 6" xfId="2531"/>
    <cellStyle name="Total 11 7" xfId="2532"/>
    <cellStyle name="Total 11 8" xfId="2533"/>
    <cellStyle name="Total 11 9" xfId="2534"/>
    <cellStyle name="Total 12" xfId="2535"/>
    <cellStyle name="Total 12 10" xfId="2536"/>
    <cellStyle name="Total 12 11" xfId="2537"/>
    <cellStyle name="Total 12 2" xfId="2538"/>
    <cellStyle name="Total 12 3" xfId="2539"/>
    <cellStyle name="Total 12 4" xfId="2540"/>
    <cellStyle name="Total 12 5" xfId="2541"/>
    <cellStyle name="Total 12 6" xfId="2542"/>
    <cellStyle name="Total 12 7" xfId="2543"/>
    <cellStyle name="Total 12 8" xfId="2544"/>
    <cellStyle name="Total 12 9" xfId="2545"/>
    <cellStyle name="Total 13" xfId="2546"/>
    <cellStyle name="Total 13 10" xfId="2547"/>
    <cellStyle name="Total 13 11" xfId="2548"/>
    <cellStyle name="Total 13 2" xfId="2549"/>
    <cellStyle name="Total 13 3" xfId="2550"/>
    <cellStyle name="Total 13 4" xfId="2551"/>
    <cellStyle name="Total 13 5" xfId="2552"/>
    <cellStyle name="Total 13 6" xfId="2553"/>
    <cellStyle name="Total 13 7" xfId="2554"/>
    <cellStyle name="Total 13 8" xfId="2555"/>
    <cellStyle name="Total 13 9" xfId="2556"/>
    <cellStyle name="Total 14" xfId="2557"/>
    <cellStyle name="Total 14 10" xfId="2558"/>
    <cellStyle name="Total 14 11" xfId="2559"/>
    <cellStyle name="Total 14 2" xfId="2560"/>
    <cellStyle name="Total 14 3" xfId="2561"/>
    <cellStyle name="Total 14 4" xfId="2562"/>
    <cellStyle name="Total 14 5" xfId="2563"/>
    <cellStyle name="Total 14 6" xfId="2564"/>
    <cellStyle name="Total 14 7" xfId="2565"/>
    <cellStyle name="Total 14 8" xfId="2566"/>
    <cellStyle name="Total 14 9" xfId="2567"/>
    <cellStyle name="Total 15" xfId="2568"/>
    <cellStyle name="Total 15 2" xfId="2569"/>
    <cellStyle name="Total 15 3" xfId="2570"/>
    <cellStyle name="Total 16" xfId="2571"/>
    <cellStyle name="Total 16 2" xfId="2572"/>
    <cellStyle name="Total 16 3" xfId="2573"/>
    <cellStyle name="Total 17" xfId="2574"/>
    <cellStyle name="Total 17 2" xfId="2575"/>
    <cellStyle name="Total 17 3" xfId="2576"/>
    <cellStyle name="Total 18" xfId="2577"/>
    <cellStyle name="Total 2" xfId="2578"/>
    <cellStyle name="Total 2 10" xfId="2579"/>
    <cellStyle name="Total 2 11" xfId="2580"/>
    <cellStyle name="Total 2 11 2" xfId="2581"/>
    <cellStyle name="Total 2 11 3" xfId="2582"/>
    <cellStyle name="Total 2 12" xfId="2583"/>
    <cellStyle name="Total 2 13" xfId="2584"/>
    <cellStyle name="Total 2 2" xfId="2585"/>
    <cellStyle name="Total 2 2 2" xfId="2586"/>
    <cellStyle name="Total 2 2 2 2" xfId="2587"/>
    <cellStyle name="Total 2 2 2 2 2" xfId="2588"/>
    <cellStyle name="Total 2 2 2 2 3" xfId="2589"/>
    <cellStyle name="Total 2 2 2 2 4" xfId="2590"/>
    <cellStyle name="Total 2 2 2 2 5" xfId="2591"/>
    <cellStyle name="Total 2 2 2 3" xfId="2592"/>
    <cellStyle name="Total 2 2 2 4" xfId="2593"/>
    <cellStyle name="Total 2 2 2 4 2" xfId="2594"/>
    <cellStyle name="Total 2 2 2 4 3" xfId="2595"/>
    <cellStyle name="Total 2 2 3" xfId="2596"/>
    <cellStyle name="Total 2 2 3 2" xfId="2597"/>
    <cellStyle name="Total 2 2 3 2 2" xfId="2598"/>
    <cellStyle name="Total 2 2 3 2 3" xfId="2599"/>
    <cellStyle name="Total 2 2 3 3" xfId="2600"/>
    <cellStyle name="Total 2 2 3 3 2" xfId="2601"/>
    <cellStyle name="Total 2 2 3 3 3" xfId="2602"/>
    <cellStyle name="Total 2 2 4" xfId="2603"/>
    <cellStyle name="Total 2 2 5" xfId="2604"/>
    <cellStyle name="Total 2 2 5 2" xfId="2605"/>
    <cellStyle name="Total 2 2 5 3" xfId="2606"/>
    <cellStyle name="Total 2 3" xfId="2607"/>
    <cellStyle name="Total 2 4" xfId="2608"/>
    <cellStyle name="Total 2 5" xfId="2609"/>
    <cellStyle name="Total 2 6" xfId="2610"/>
    <cellStyle name="Total 2 7" xfId="2611"/>
    <cellStyle name="Total 2 7 2" xfId="2612"/>
    <cellStyle name="Total 2 7 3" xfId="2613"/>
    <cellStyle name="Total 2 7 4" xfId="2614"/>
    <cellStyle name="Total 2 7 4 2" xfId="2615"/>
    <cellStyle name="Total 2 7 4 3" xfId="2616"/>
    <cellStyle name="Total 2 8" xfId="2617"/>
    <cellStyle name="Total 2 8 2" xfId="2618"/>
    <cellStyle name="Total 2 8 2 2" xfId="2619"/>
    <cellStyle name="Total 2 8 2 3" xfId="2620"/>
    <cellStyle name="Total 2 9" xfId="2621"/>
    <cellStyle name="Total 3" xfId="2622"/>
    <cellStyle name="Total 3 10" xfId="2623"/>
    <cellStyle name="Total 3 11" xfId="2624"/>
    <cellStyle name="Total 3 2" xfId="2625"/>
    <cellStyle name="Total 3 3" xfId="2626"/>
    <cellStyle name="Total 3 4" xfId="2627"/>
    <cellStyle name="Total 3 5" xfId="2628"/>
    <cellStyle name="Total 3 6" xfId="2629"/>
    <cellStyle name="Total 3 7" xfId="2630"/>
    <cellStyle name="Total 3 8" xfId="2631"/>
    <cellStyle name="Total 3 9" xfId="2632"/>
    <cellStyle name="Total 4" xfId="2633"/>
    <cellStyle name="Total 4 10" xfId="2634"/>
    <cellStyle name="Total 4 11" xfId="2635"/>
    <cellStyle name="Total 4 2" xfId="2636"/>
    <cellStyle name="Total 4 3" xfId="2637"/>
    <cellStyle name="Total 4 4" xfId="2638"/>
    <cellStyle name="Total 4 5" xfId="2639"/>
    <cellStyle name="Total 4 6" xfId="2640"/>
    <cellStyle name="Total 4 7" xfId="2641"/>
    <cellStyle name="Total 4 8" xfId="2642"/>
    <cellStyle name="Total 4 9" xfId="2643"/>
    <cellStyle name="Total 5" xfId="2644"/>
    <cellStyle name="Total 5 10" xfId="2645"/>
    <cellStyle name="Total 5 11" xfId="2646"/>
    <cellStyle name="Total 5 2" xfId="2647"/>
    <cellStyle name="Total 5 3" xfId="2648"/>
    <cellStyle name="Total 5 4" xfId="2649"/>
    <cellStyle name="Total 5 5" xfId="2650"/>
    <cellStyle name="Total 5 6" xfId="2651"/>
    <cellStyle name="Total 5 7" xfId="2652"/>
    <cellStyle name="Total 5 8" xfId="2653"/>
    <cellStyle name="Total 5 9" xfId="2654"/>
    <cellStyle name="Total 6" xfId="2655"/>
    <cellStyle name="Total 6 10" xfId="2656"/>
    <cellStyle name="Total 6 11" xfId="2657"/>
    <cellStyle name="Total 6 2" xfId="2658"/>
    <cellStyle name="Total 6 3" xfId="2659"/>
    <cellStyle name="Total 6 4" xfId="2660"/>
    <cellStyle name="Total 6 5" xfId="2661"/>
    <cellStyle name="Total 6 6" xfId="2662"/>
    <cellStyle name="Total 6 7" xfId="2663"/>
    <cellStyle name="Total 6 8" xfId="2664"/>
    <cellStyle name="Total 6 9" xfId="2665"/>
    <cellStyle name="Total 7" xfId="2666"/>
    <cellStyle name="Total 7 10" xfId="2667"/>
    <cellStyle name="Total 7 11" xfId="2668"/>
    <cellStyle name="Total 7 2" xfId="2669"/>
    <cellStyle name="Total 7 3" xfId="2670"/>
    <cellStyle name="Total 7 4" xfId="2671"/>
    <cellStyle name="Total 7 5" xfId="2672"/>
    <cellStyle name="Total 7 6" xfId="2673"/>
    <cellStyle name="Total 7 7" xfId="2674"/>
    <cellStyle name="Total 7 8" xfId="2675"/>
    <cellStyle name="Total 7 9" xfId="2676"/>
    <cellStyle name="Total 8" xfId="2677"/>
    <cellStyle name="Total 8 10" xfId="2678"/>
    <cellStyle name="Total 8 11" xfId="2679"/>
    <cellStyle name="Total 8 2" xfId="2680"/>
    <cellStyle name="Total 8 3" xfId="2681"/>
    <cellStyle name="Total 8 4" xfId="2682"/>
    <cellStyle name="Total 8 5" xfId="2683"/>
    <cellStyle name="Total 8 6" xfId="2684"/>
    <cellStyle name="Total 8 7" xfId="2685"/>
    <cellStyle name="Total 8 8" xfId="2686"/>
    <cellStyle name="Total 8 9" xfId="2687"/>
    <cellStyle name="Total 9" xfId="2688"/>
    <cellStyle name="Total 9 10" xfId="2689"/>
    <cellStyle name="Total 9 11" xfId="2690"/>
    <cellStyle name="Total 9 2" xfId="2691"/>
    <cellStyle name="Total 9 3" xfId="2692"/>
    <cellStyle name="Total 9 4" xfId="2693"/>
    <cellStyle name="Total 9 5" xfId="2694"/>
    <cellStyle name="Total 9 6" xfId="2695"/>
    <cellStyle name="Total 9 7" xfId="2696"/>
    <cellStyle name="Total 9 8" xfId="2697"/>
    <cellStyle name="Total 9 9" xfId="2698"/>
    <cellStyle name="TransVal" xfId="2699"/>
    <cellStyle name="Underline_Single" xfId="2700"/>
    <cellStyle name="Unprot" xfId="2701"/>
    <cellStyle name="Unprot 2" xfId="2702"/>
    <cellStyle name="Unprot$" xfId="2703"/>
    <cellStyle name="Unprot_Copy of TEPCC model26 mc3" xfId="2704"/>
    <cellStyle name="Unprotect" xfId="2705"/>
    <cellStyle name="Warning Text" xfId="2706"/>
    <cellStyle name="Warning Text 2" xfId="2707"/>
    <cellStyle name="Warning Text 2 2" xfId="2708"/>
    <cellStyle name="Warning Text 2 3" xfId="2709"/>
    <cellStyle name="Warning Text 3" xfId="2710"/>
    <cellStyle name="Warning Text 4" xfId="2711"/>
    <cellStyle name="Warning Text 5" xfId="2712"/>
    <cellStyle name="WholeNumber" xfId="2713"/>
    <cellStyle name="year" xfId="2714"/>
    <cellStyle name="year 2" xfId="2715"/>
    <cellStyle name="Yen" xfId="2716"/>
    <cellStyle name="Yes No" xfId="2717"/>
    <cellStyle name="桁区切り [0.00]_PERSONAL" xfId="2718"/>
    <cellStyle name="桁区切り_PERSONAL" xfId="2719"/>
    <cellStyle name="標準_PERSONAL" xfId="2720"/>
    <cellStyle name="通貨 [0.00]_PERSONAL" xfId="2721"/>
    <cellStyle name="通貨_PERSONAL" xfId="27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142875</xdr:colOff>
      <xdr:row>4</xdr:row>
      <xdr:rowOff>133350</xdr:rowOff>
    </xdr:to>
    <xdr:pic>
      <xdr:nvPicPr>
        <xdr:cNvPr id="1" name="Picture 1" descr="https://ecurrent.oa.caiso.com/JobTR/WRC/PublishingImages/gif%20logo_sm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90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65"/>
  <sheetViews>
    <sheetView zoomScale="75" zoomScaleNormal="75" zoomScalePageLayoutView="0" workbookViewId="0" topLeftCell="C1">
      <pane ySplit="3" topLeftCell="A4" activePane="bottomLeft" state="frozen"/>
      <selection pane="topLeft" activeCell="Q903" activeCellId="1" sqref="Q894:Q900 Q903:Q905"/>
      <selection pane="bottomLeft" activeCell="F78" sqref="F78"/>
    </sheetView>
  </sheetViews>
  <sheetFormatPr defaultColWidth="9.140625" defaultRowHeight="15"/>
  <cols>
    <col min="1" max="1" width="3.140625" style="0" customWidth="1"/>
    <col min="2" max="2" width="20.7109375" style="0" customWidth="1"/>
    <col min="3" max="3" width="5.57421875" style="0" customWidth="1"/>
    <col min="4" max="4" width="6.57421875" style="0" customWidth="1"/>
    <col min="5" max="9" width="5.7109375" style="0" customWidth="1"/>
    <col min="10" max="10" width="5.57421875" style="0" customWidth="1"/>
    <col min="11" max="11" width="6.57421875" style="0" customWidth="1"/>
    <col min="12" max="13" width="5.57421875" style="0" customWidth="1"/>
    <col min="14" max="14" width="6.8515625" style="0" customWidth="1"/>
    <col min="15" max="15" width="5.7109375" style="0" customWidth="1"/>
    <col min="16" max="16" width="13.00390625" style="0" customWidth="1"/>
    <col min="17" max="17" width="2.140625" style="0" customWidth="1"/>
    <col min="18" max="18" width="27.140625" style="0" customWidth="1"/>
    <col min="19" max="19" width="7.8515625" style="0" customWidth="1"/>
    <col min="20" max="20" width="8.8515625" style="0" customWidth="1"/>
    <col min="21" max="21" width="8.28125" style="38" customWidth="1"/>
    <col min="22" max="22" width="8.57421875" style="0" customWidth="1"/>
    <col min="23" max="23" width="10.57421875" style="0" customWidth="1"/>
    <col min="24" max="24" width="5.8515625" style="0" customWidth="1"/>
  </cols>
  <sheetData>
    <row r="1" spans="3:16" ht="14.25">
      <c r="C1" s="106" t="s">
        <v>39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6"/>
    </row>
    <row r="2" spans="2:24" ht="45.75" customHeight="1">
      <c r="B2" s="15" t="s">
        <v>36</v>
      </c>
      <c r="C2" s="107" t="s">
        <v>40</v>
      </c>
      <c r="D2" s="108"/>
      <c r="E2" s="109"/>
      <c r="F2" s="72">
        <v>0.2</v>
      </c>
      <c r="G2" s="31" t="s">
        <v>108</v>
      </c>
      <c r="H2" s="31" t="s">
        <v>109</v>
      </c>
      <c r="I2" s="31" t="s">
        <v>110</v>
      </c>
      <c r="J2" s="107" t="s">
        <v>42</v>
      </c>
      <c r="K2" s="108"/>
      <c r="L2" s="109"/>
      <c r="M2" s="107" t="s">
        <v>41</v>
      </c>
      <c r="N2" s="108"/>
      <c r="O2" s="109"/>
      <c r="P2" s="110" t="s">
        <v>51</v>
      </c>
      <c r="R2" s="112" t="s">
        <v>100</v>
      </c>
      <c r="S2" s="107" t="s">
        <v>96</v>
      </c>
      <c r="T2" s="108"/>
      <c r="U2" s="107" t="s">
        <v>271</v>
      </c>
      <c r="V2" s="110" t="s">
        <v>325</v>
      </c>
      <c r="W2" s="115" t="s">
        <v>324</v>
      </c>
      <c r="X2" s="1"/>
    </row>
    <row r="3" spans="2:23" ht="14.25">
      <c r="B3" s="16"/>
      <c r="C3" s="4" t="s">
        <v>37</v>
      </c>
      <c r="D3" s="32" t="s">
        <v>38</v>
      </c>
      <c r="E3" s="5" t="s">
        <v>2</v>
      </c>
      <c r="F3" s="32"/>
      <c r="G3" s="32"/>
      <c r="H3" s="32"/>
      <c r="I3" s="32"/>
      <c r="J3" s="4" t="s">
        <v>37</v>
      </c>
      <c r="K3" s="32" t="s">
        <v>38</v>
      </c>
      <c r="L3" s="5" t="s">
        <v>2</v>
      </c>
      <c r="M3" s="4" t="s">
        <v>37</v>
      </c>
      <c r="N3" s="32" t="s">
        <v>38</v>
      </c>
      <c r="O3" s="5" t="s">
        <v>2</v>
      </c>
      <c r="P3" s="111"/>
      <c r="R3" s="113"/>
      <c r="S3" s="34" t="s">
        <v>97</v>
      </c>
      <c r="T3" s="34" t="s">
        <v>98</v>
      </c>
      <c r="U3" s="114"/>
      <c r="V3" s="111"/>
      <c r="W3" s="115"/>
    </row>
    <row r="4" spans="2:24" ht="14.25">
      <c r="B4" s="12" t="s">
        <v>3</v>
      </c>
      <c r="C4" s="18"/>
      <c r="D4" s="18">
        <v>1</v>
      </c>
      <c r="E4" s="18">
        <v>436</v>
      </c>
      <c r="F4" s="18"/>
      <c r="G4" s="18" t="s">
        <v>111</v>
      </c>
      <c r="H4" s="18"/>
      <c r="I4" s="18" t="s">
        <v>111</v>
      </c>
      <c r="J4" s="18"/>
      <c r="K4" s="101"/>
      <c r="L4" s="101"/>
      <c r="M4" s="101"/>
      <c r="N4" s="101" t="s">
        <v>111</v>
      </c>
      <c r="O4" s="18"/>
      <c r="P4" s="19"/>
      <c r="Q4" s="1"/>
      <c r="R4" s="73" t="s">
        <v>272</v>
      </c>
      <c r="S4" s="74">
        <v>48.94</v>
      </c>
      <c r="T4" s="74">
        <v>-113.44</v>
      </c>
      <c r="U4" s="75">
        <v>30509</v>
      </c>
      <c r="V4" s="76">
        <v>0.312</v>
      </c>
      <c r="W4" s="77">
        <v>0.312</v>
      </c>
      <c r="X4" s="35"/>
    </row>
    <row r="5" spans="2:24" ht="14.25">
      <c r="B5" s="13"/>
      <c r="C5" s="19"/>
      <c r="D5" s="19">
        <v>1</v>
      </c>
      <c r="E5" s="19">
        <v>450</v>
      </c>
      <c r="F5" s="19" t="s">
        <v>111</v>
      </c>
      <c r="G5" s="19" t="s">
        <v>111</v>
      </c>
      <c r="H5" s="19" t="s">
        <v>111</v>
      </c>
      <c r="I5" s="19" t="s">
        <v>111</v>
      </c>
      <c r="J5" s="19"/>
      <c r="K5" s="8" t="s">
        <v>111</v>
      </c>
      <c r="L5" s="8"/>
      <c r="M5" s="8"/>
      <c r="N5" s="8" t="s">
        <v>111</v>
      </c>
      <c r="O5" s="19"/>
      <c r="P5" s="19"/>
      <c r="Q5" s="1"/>
      <c r="R5" s="73" t="s">
        <v>273</v>
      </c>
      <c r="S5" s="74">
        <v>48.74</v>
      </c>
      <c r="T5" s="74">
        <v>-112.61</v>
      </c>
      <c r="U5" s="75">
        <v>31794</v>
      </c>
      <c r="V5" s="76">
        <v>0.313</v>
      </c>
      <c r="W5" s="77">
        <v>0.312</v>
      </c>
      <c r="X5" s="35"/>
    </row>
    <row r="6" spans="2:24" ht="14.25">
      <c r="B6" s="13" t="s">
        <v>4</v>
      </c>
      <c r="C6" s="19"/>
      <c r="D6" s="19">
        <v>1</v>
      </c>
      <c r="E6" s="19">
        <v>581</v>
      </c>
      <c r="F6" s="19"/>
      <c r="G6" s="19"/>
      <c r="H6" s="19"/>
      <c r="I6" s="19"/>
      <c r="J6" s="19"/>
      <c r="K6" s="8" t="s">
        <v>111</v>
      </c>
      <c r="L6" s="8"/>
      <c r="M6" s="8"/>
      <c r="N6" s="8" t="s">
        <v>111</v>
      </c>
      <c r="O6" s="19"/>
      <c r="P6" s="19"/>
      <c r="Q6" s="1"/>
      <c r="R6" s="73" t="s">
        <v>274</v>
      </c>
      <c r="S6" s="74">
        <v>35.14</v>
      </c>
      <c r="T6" s="74">
        <v>-113.92</v>
      </c>
      <c r="U6" s="75">
        <v>3868</v>
      </c>
      <c r="V6" s="76">
        <v>0.278</v>
      </c>
      <c r="W6" s="77">
        <v>0.281</v>
      </c>
      <c r="X6" s="35"/>
    </row>
    <row r="7" spans="2:24" ht="14.25">
      <c r="B7" s="13"/>
      <c r="C7" s="19"/>
      <c r="D7" s="19">
        <v>1</v>
      </c>
      <c r="E7" s="19">
        <v>518</v>
      </c>
      <c r="F7" s="19"/>
      <c r="G7" s="19"/>
      <c r="H7" s="19"/>
      <c r="I7" s="19"/>
      <c r="J7" s="19"/>
      <c r="K7" s="8"/>
      <c r="L7" s="8"/>
      <c r="M7" s="8"/>
      <c r="N7" s="8" t="s">
        <v>111</v>
      </c>
      <c r="O7" s="19"/>
      <c r="P7" s="19"/>
      <c r="Q7" s="1"/>
      <c r="R7" s="73" t="s">
        <v>275</v>
      </c>
      <c r="S7" s="74">
        <v>35.39</v>
      </c>
      <c r="T7" s="74">
        <v>-113.52</v>
      </c>
      <c r="U7" s="75">
        <v>4820</v>
      </c>
      <c r="V7" s="76">
        <v>0.28</v>
      </c>
      <c r="W7" s="77">
        <v>0.281</v>
      </c>
      <c r="X7" s="35"/>
    </row>
    <row r="8" spans="2:24" ht="14.25">
      <c r="B8" s="13" t="s">
        <v>6</v>
      </c>
      <c r="C8" s="19"/>
      <c r="D8" s="19"/>
      <c r="E8" s="19"/>
      <c r="F8" s="19"/>
      <c r="G8" s="19"/>
      <c r="H8" s="19"/>
      <c r="I8" s="19"/>
      <c r="J8" s="19"/>
      <c r="K8" s="8"/>
      <c r="L8" s="8"/>
      <c r="M8" s="8"/>
      <c r="N8" s="8"/>
      <c r="O8" s="19"/>
      <c r="P8" s="19"/>
      <c r="Q8" s="1"/>
      <c r="R8" s="73"/>
      <c r="S8" s="60"/>
      <c r="T8" s="60"/>
      <c r="U8" s="6"/>
      <c r="V8" s="37"/>
      <c r="W8" s="77"/>
      <c r="X8" s="35"/>
    </row>
    <row r="9" spans="2:24" ht="14.25">
      <c r="B9" s="13" t="s">
        <v>9</v>
      </c>
      <c r="C9" s="19"/>
      <c r="D9" s="19">
        <v>1</v>
      </c>
      <c r="E9" s="19">
        <v>420</v>
      </c>
      <c r="F9" s="19"/>
      <c r="G9" s="19" t="s">
        <v>111</v>
      </c>
      <c r="H9" s="19" t="s">
        <v>111</v>
      </c>
      <c r="I9" s="19" t="s">
        <v>111</v>
      </c>
      <c r="J9" s="19"/>
      <c r="K9" s="8" t="s">
        <v>111</v>
      </c>
      <c r="L9" s="8"/>
      <c r="M9" s="8"/>
      <c r="N9" s="8" t="s">
        <v>111</v>
      </c>
      <c r="O9" s="19"/>
      <c r="P9" s="19"/>
      <c r="Q9" s="1"/>
      <c r="R9" s="73" t="s">
        <v>276</v>
      </c>
      <c r="S9" s="74">
        <v>38.01</v>
      </c>
      <c r="T9" s="74">
        <v>-108.89</v>
      </c>
      <c r="U9" s="75">
        <v>9562</v>
      </c>
      <c r="V9" s="78">
        <v>0.32</v>
      </c>
      <c r="W9" s="77">
        <v>0.3176</v>
      </c>
      <c r="X9" s="35"/>
    </row>
    <row r="10" spans="2:24" ht="14.25">
      <c r="B10" s="13"/>
      <c r="C10" s="19"/>
      <c r="D10" s="19">
        <v>1</v>
      </c>
      <c r="E10" s="19">
        <v>180.5</v>
      </c>
      <c r="F10" s="19"/>
      <c r="G10" s="19"/>
      <c r="H10" s="19"/>
      <c r="I10" s="19"/>
      <c r="J10" s="19"/>
      <c r="K10" s="8" t="s">
        <v>111</v>
      </c>
      <c r="L10" s="8"/>
      <c r="M10" s="8"/>
      <c r="N10" s="8"/>
      <c r="O10" s="19"/>
      <c r="P10" s="19"/>
      <c r="Q10" s="1"/>
      <c r="R10" s="73" t="s">
        <v>277</v>
      </c>
      <c r="S10" s="74">
        <v>38.11</v>
      </c>
      <c r="T10" s="74">
        <v>-106.44</v>
      </c>
      <c r="U10" s="75">
        <v>9681</v>
      </c>
      <c r="V10" s="78">
        <v>0.321</v>
      </c>
      <c r="W10" s="77">
        <v>0.323</v>
      </c>
      <c r="X10" s="35"/>
    </row>
    <row r="11" spans="2:24" ht="14.25">
      <c r="B11" s="13"/>
      <c r="C11" s="19"/>
      <c r="D11" s="19">
        <v>1</v>
      </c>
      <c r="E11" s="19">
        <v>696</v>
      </c>
      <c r="F11" s="19"/>
      <c r="G11" s="19"/>
      <c r="H11" s="19"/>
      <c r="I11" s="19"/>
      <c r="J11" s="19"/>
      <c r="K11" s="8"/>
      <c r="L11" s="8"/>
      <c r="M11" s="8"/>
      <c r="N11" s="8" t="s">
        <v>111</v>
      </c>
      <c r="O11" s="19"/>
      <c r="P11" s="19"/>
      <c r="Q11" s="1"/>
      <c r="R11" s="73" t="s">
        <v>278</v>
      </c>
      <c r="S11" s="74">
        <v>38.49</v>
      </c>
      <c r="T11" s="74">
        <v>-105.87</v>
      </c>
      <c r="U11" s="75">
        <v>10179</v>
      </c>
      <c r="V11" s="78">
        <v>0.325</v>
      </c>
      <c r="W11" s="77">
        <v>0.323</v>
      </c>
      <c r="X11" s="35"/>
    </row>
    <row r="12" spans="2:24" ht="14.25">
      <c r="B12" s="13"/>
      <c r="C12" s="19"/>
      <c r="D12" s="19">
        <v>1</v>
      </c>
      <c r="E12" s="19">
        <v>255</v>
      </c>
      <c r="F12" s="19"/>
      <c r="G12" s="19"/>
      <c r="H12" s="19"/>
      <c r="I12" s="19"/>
      <c r="J12" s="19"/>
      <c r="K12" s="8"/>
      <c r="L12" s="8"/>
      <c r="M12" s="8"/>
      <c r="N12" s="8" t="s">
        <v>111</v>
      </c>
      <c r="O12" s="19"/>
      <c r="P12" s="19"/>
      <c r="Q12" s="1"/>
      <c r="R12" s="73" t="s">
        <v>279</v>
      </c>
      <c r="S12" s="74">
        <v>37.63</v>
      </c>
      <c r="T12" s="74">
        <v>-106.44</v>
      </c>
      <c r="U12" s="75">
        <v>8991</v>
      </c>
      <c r="V12" s="78">
        <v>0.284</v>
      </c>
      <c r="W12" s="77">
        <v>0.281</v>
      </c>
      <c r="X12" s="35"/>
    </row>
    <row r="13" spans="2:23" ht="66" customHeight="1">
      <c r="B13" s="13" t="s">
        <v>14</v>
      </c>
      <c r="C13" s="19"/>
      <c r="D13" s="8"/>
      <c r="E13" s="19">
        <v>0</v>
      </c>
      <c r="F13" s="19"/>
      <c r="G13" s="19"/>
      <c r="H13" s="19"/>
      <c r="I13" s="19"/>
      <c r="J13" s="19"/>
      <c r="K13" s="8"/>
      <c r="L13" s="8"/>
      <c r="M13" s="8"/>
      <c r="N13" s="8"/>
      <c r="O13" s="19"/>
      <c r="P13" s="19" t="s">
        <v>49</v>
      </c>
      <c r="Q13" s="1"/>
      <c r="R13" s="79"/>
      <c r="S13" s="74"/>
      <c r="T13" s="74"/>
      <c r="U13" s="75"/>
      <c r="V13" s="78"/>
      <c r="W13" s="77"/>
    </row>
    <row r="14" spans="2:24" ht="14.25">
      <c r="B14" s="13" t="s">
        <v>15</v>
      </c>
      <c r="C14" s="8"/>
      <c r="D14" s="8">
        <v>1</v>
      </c>
      <c r="E14" s="19">
        <v>595</v>
      </c>
      <c r="F14" s="19"/>
      <c r="G14" s="19"/>
      <c r="H14" s="19"/>
      <c r="I14" s="19" t="s">
        <v>111</v>
      </c>
      <c r="J14" s="13"/>
      <c r="K14" s="8"/>
      <c r="L14" s="8"/>
      <c r="M14" s="8"/>
      <c r="N14" s="8"/>
      <c r="O14" s="19"/>
      <c r="P14" s="19"/>
      <c r="Q14" s="1"/>
      <c r="R14" s="79" t="s">
        <v>280</v>
      </c>
      <c r="S14" s="74">
        <v>32.74</v>
      </c>
      <c r="T14" s="74">
        <v>-116.09</v>
      </c>
      <c r="U14" s="75">
        <v>710</v>
      </c>
      <c r="V14" s="78">
        <v>0.309</v>
      </c>
      <c r="W14" s="77">
        <v>0.322</v>
      </c>
      <c r="X14" s="35"/>
    </row>
    <row r="15" spans="2:24" ht="14.25">
      <c r="B15" s="13"/>
      <c r="C15" s="8"/>
      <c r="D15" s="8">
        <v>1</v>
      </c>
      <c r="E15" s="19">
        <v>179</v>
      </c>
      <c r="F15" s="19"/>
      <c r="G15" s="19" t="s">
        <v>111</v>
      </c>
      <c r="H15" s="19"/>
      <c r="I15" s="19"/>
      <c r="J15" s="13"/>
      <c r="K15" s="8"/>
      <c r="L15" s="8"/>
      <c r="M15" s="8"/>
      <c r="N15" s="8"/>
      <c r="O15" s="19"/>
      <c r="P15" s="19"/>
      <c r="Q15" s="1"/>
      <c r="R15" s="79" t="s">
        <v>281</v>
      </c>
      <c r="S15" s="74">
        <v>32.74</v>
      </c>
      <c r="T15" s="74">
        <v>-116.06</v>
      </c>
      <c r="U15" s="75">
        <v>712</v>
      </c>
      <c r="V15" s="78">
        <v>0.301</v>
      </c>
      <c r="W15" s="77">
        <v>0.322</v>
      </c>
      <c r="X15" s="35"/>
    </row>
    <row r="16" spans="2:23" ht="14.25">
      <c r="B16" s="13" t="s">
        <v>17</v>
      </c>
      <c r="C16" s="19"/>
      <c r="D16" s="19"/>
      <c r="E16" s="19"/>
      <c r="F16" s="19"/>
      <c r="G16" s="19"/>
      <c r="H16" s="19"/>
      <c r="I16" s="19"/>
      <c r="J16" s="19"/>
      <c r="K16" s="8"/>
      <c r="L16" s="8"/>
      <c r="M16" s="8"/>
      <c r="N16" s="8"/>
      <c r="O16" s="19"/>
      <c r="P16" s="19"/>
      <c r="Q16" s="1"/>
      <c r="R16" s="79"/>
      <c r="S16" s="35"/>
      <c r="T16" s="35"/>
      <c r="U16" s="75"/>
      <c r="V16" s="78"/>
      <c r="W16" s="77"/>
    </row>
    <row r="17" spans="2:24" ht="14.25">
      <c r="B17" s="13" t="s">
        <v>18</v>
      </c>
      <c r="C17" s="19">
        <v>1</v>
      </c>
      <c r="D17" s="19"/>
      <c r="E17" s="19">
        <v>300</v>
      </c>
      <c r="F17" s="19" t="s">
        <v>111</v>
      </c>
      <c r="G17" s="19" t="s">
        <v>111</v>
      </c>
      <c r="H17" s="19" t="s">
        <v>111</v>
      </c>
      <c r="I17" s="19" t="s">
        <v>111</v>
      </c>
      <c r="J17" s="19"/>
      <c r="K17" s="8" t="s">
        <v>111</v>
      </c>
      <c r="L17" s="8"/>
      <c r="M17" s="8"/>
      <c r="N17" s="8" t="s">
        <v>111</v>
      </c>
      <c r="O17" s="19"/>
      <c r="P17" s="19"/>
      <c r="Q17" s="1"/>
      <c r="R17" s="80" t="s">
        <v>19</v>
      </c>
      <c r="S17" s="35">
        <v>45.73</v>
      </c>
      <c r="T17" s="35">
        <v>-109.99</v>
      </c>
      <c r="U17" s="75">
        <v>27054</v>
      </c>
      <c r="V17" s="78">
        <v>0.38</v>
      </c>
      <c r="W17" s="77">
        <v>0.378</v>
      </c>
      <c r="X17" s="35"/>
    </row>
    <row r="18" spans="2:24" ht="14.25">
      <c r="B18" s="13" t="s">
        <v>20</v>
      </c>
      <c r="C18" s="19">
        <v>1</v>
      </c>
      <c r="D18" s="8"/>
      <c r="E18" s="19">
        <v>178.1</v>
      </c>
      <c r="F18" s="19"/>
      <c r="G18" s="19" t="s">
        <v>111</v>
      </c>
      <c r="H18" s="19"/>
      <c r="I18" s="19" t="s">
        <v>111</v>
      </c>
      <c r="J18" s="13"/>
      <c r="K18" s="8"/>
      <c r="L18" s="8"/>
      <c r="M18" s="8"/>
      <c r="N18" s="8"/>
      <c r="O18" s="19"/>
      <c r="P18" s="19"/>
      <c r="Q18" s="1"/>
      <c r="R18" s="79" t="s">
        <v>21</v>
      </c>
      <c r="S18" s="35">
        <v>35.58</v>
      </c>
      <c r="T18" s="35">
        <v>-115.04</v>
      </c>
      <c r="U18" s="75">
        <v>5680</v>
      </c>
      <c r="V18" s="78">
        <v>0.323</v>
      </c>
      <c r="W18" s="77">
        <v>0.293</v>
      </c>
      <c r="X18" s="35"/>
    </row>
    <row r="19" spans="2:24" ht="14.25">
      <c r="B19" s="13" t="s">
        <v>34</v>
      </c>
      <c r="C19" s="19"/>
      <c r="D19" s="19">
        <v>1</v>
      </c>
      <c r="E19" s="19">
        <v>430</v>
      </c>
      <c r="F19" s="19"/>
      <c r="G19" s="19"/>
      <c r="H19" s="19"/>
      <c r="I19" s="19"/>
      <c r="J19" s="19"/>
      <c r="K19" s="8"/>
      <c r="L19" s="8"/>
      <c r="M19" s="8"/>
      <c r="N19" s="8" t="s">
        <v>111</v>
      </c>
      <c r="O19" s="19"/>
      <c r="P19" s="19"/>
      <c r="Q19" s="1"/>
      <c r="R19" s="80" t="s">
        <v>282</v>
      </c>
      <c r="S19" s="35">
        <v>35.29</v>
      </c>
      <c r="T19" s="35">
        <v>-107.54</v>
      </c>
      <c r="U19" s="75">
        <v>4396</v>
      </c>
      <c r="V19" s="78">
        <v>0.321</v>
      </c>
      <c r="W19" s="77">
        <v>0.323</v>
      </c>
      <c r="X19" s="35"/>
    </row>
    <row r="20" spans="2:24" ht="14.25">
      <c r="B20" s="13"/>
      <c r="C20" s="19"/>
      <c r="D20" s="19">
        <v>1</v>
      </c>
      <c r="E20" s="19">
        <v>430</v>
      </c>
      <c r="F20" s="19"/>
      <c r="G20" s="19"/>
      <c r="H20" s="19"/>
      <c r="I20" s="19"/>
      <c r="J20" s="19"/>
      <c r="K20" s="8"/>
      <c r="L20" s="8"/>
      <c r="M20" s="8"/>
      <c r="N20" s="8" t="s">
        <v>111</v>
      </c>
      <c r="O20" s="19"/>
      <c r="P20" s="19"/>
      <c r="Q20" s="1"/>
      <c r="R20" s="80" t="s">
        <v>283</v>
      </c>
      <c r="S20" s="35">
        <v>35.48</v>
      </c>
      <c r="T20" s="35">
        <v>-107.39</v>
      </c>
      <c r="U20" s="75">
        <v>5225</v>
      </c>
      <c r="V20" s="78">
        <v>0.327</v>
      </c>
      <c r="W20" s="77">
        <v>0.323</v>
      </c>
      <c r="X20" s="35"/>
    </row>
    <row r="21" spans="2:24" ht="14.25">
      <c r="B21" s="13"/>
      <c r="C21" s="19"/>
      <c r="D21" s="19">
        <v>1</v>
      </c>
      <c r="E21" s="19">
        <v>447</v>
      </c>
      <c r="F21" s="19"/>
      <c r="G21" s="19"/>
      <c r="H21" s="19"/>
      <c r="I21" s="19"/>
      <c r="J21" s="19"/>
      <c r="K21" s="8" t="s">
        <v>111</v>
      </c>
      <c r="L21" s="8"/>
      <c r="M21" s="8"/>
      <c r="N21" s="8"/>
      <c r="O21" s="19"/>
      <c r="P21" s="19"/>
      <c r="Q21" s="1"/>
      <c r="R21" s="80" t="s">
        <v>284</v>
      </c>
      <c r="S21" s="35">
        <v>34.38</v>
      </c>
      <c r="T21" s="35">
        <v>-107.51</v>
      </c>
      <c r="U21" s="75">
        <v>1958</v>
      </c>
      <c r="V21" s="78">
        <v>0.321</v>
      </c>
      <c r="W21" s="77">
        <v>0.323</v>
      </c>
      <c r="X21" s="35"/>
    </row>
    <row r="22" spans="2:24" ht="14.25">
      <c r="B22" s="13"/>
      <c r="C22" s="19"/>
      <c r="D22" s="19">
        <v>1</v>
      </c>
      <c r="E22" s="19">
        <v>447</v>
      </c>
      <c r="F22" s="19"/>
      <c r="G22" s="19"/>
      <c r="H22" s="19"/>
      <c r="I22" s="19"/>
      <c r="J22" s="19"/>
      <c r="K22" s="8" t="s">
        <v>111</v>
      </c>
      <c r="L22" s="8"/>
      <c r="M22" s="8"/>
      <c r="N22" s="8"/>
      <c r="O22" s="19"/>
      <c r="P22" s="19"/>
      <c r="Q22" s="1"/>
      <c r="R22" s="80" t="s">
        <v>285</v>
      </c>
      <c r="S22" s="35">
        <v>34.08</v>
      </c>
      <c r="T22" s="35">
        <v>-107.12</v>
      </c>
      <c r="U22" s="75">
        <v>1425</v>
      </c>
      <c r="V22" s="78">
        <v>0.325</v>
      </c>
      <c r="W22" s="77">
        <v>0.323</v>
      </c>
      <c r="X22" s="35"/>
    </row>
    <row r="23" spans="2:24" ht="14.25">
      <c r="B23" s="13" t="s">
        <v>43</v>
      </c>
      <c r="C23" s="19"/>
      <c r="D23" s="19">
        <v>1</v>
      </c>
      <c r="E23" s="19">
        <v>611.5</v>
      </c>
      <c r="F23" s="19"/>
      <c r="G23" s="19"/>
      <c r="H23" s="19"/>
      <c r="I23" s="19"/>
      <c r="J23" s="19"/>
      <c r="K23" s="8" t="s">
        <v>111</v>
      </c>
      <c r="L23" s="8"/>
      <c r="M23" s="8"/>
      <c r="N23" s="8" t="s">
        <v>111</v>
      </c>
      <c r="O23" s="19"/>
      <c r="P23" s="19"/>
      <c r="Q23" s="1"/>
      <c r="R23" s="79" t="s">
        <v>286</v>
      </c>
      <c r="S23" s="35">
        <v>35.16</v>
      </c>
      <c r="T23" s="35">
        <v>-116.97</v>
      </c>
      <c r="U23" s="75">
        <v>3915</v>
      </c>
      <c r="V23" s="76">
        <v>0.34</v>
      </c>
      <c r="W23" s="77">
        <v>0.341</v>
      </c>
      <c r="X23" s="35"/>
    </row>
    <row r="24" spans="2:24" ht="14.25">
      <c r="B24" s="13" t="s">
        <v>22</v>
      </c>
      <c r="C24" s="19">
        <v>1</v>
      </c>
      <c r="D24" s="19"/>
      <c r="E24" s="19">
        <v>420</v>
      </c>
      <c r="F24" s="19" t="s">
        <v>111</v>
      </c>
      <c r="G24" s="19" t="s">
        <v>111</v>
      </c>
      <c r="H24" s="19" t="s">
        <v>111</v>
      </c>
      <c r="I24" s="19" t="s">
        <v>111</v>
      </c>
      <c r="J24" s="19"/>
      <c r="K24" s="8" t="s">
        <v>111</v>
      </c>
      <c r="L24" s="8"/>
      <c r="M24" s="8"/>
      <c r="N24" s="8" t="s">
        <v>111</v>
      </c>
      <c r="O24" s="19"/>
      <c r="P24" s="19"/>
      <c r="Q24" s="1"/>
      <c r="R24" s="80" t="s">
        <v>287</v>
      </c>
      <c r="S24" s="35">
        <v>42.49</v>
      </c>
      <c r="T24" s="35">
        <v>-120.46</v>
      </c>
      <c r="U24" s="75">
        <v>21430</v>
      </c>
      <c r="V24" s="78">
        <v>0.284</v>
      </c>
      <c r="W24" s="77">
        <v>0.292</v>
      </c>
      <c r="X24" s="35"/>
    </row>
    <row r="25" spans="2:24" ht="14.25">
      <c r="B25" s="13"/>
      <c r="C25" s="19"/>
      <c r="D25" s="19">
        <v>1</v>
      </c>
      <c r="E25" s="19">
        <v>750</v>
      </c>
      <c r="F25" s="19"/>
      <c r="G25" s="19" t="s">
        <v>111</v>
      </c>
      <c r="H25" s="19"/>
      <c r="I25" s="19" t="s">
        <v>111</v>
      </c>
      <c r="J25" s="19"/>
      <c r="K25" s="8" t="s">
        <v>111</v>
      </c>
      <c r="L25" s="8"/>
      <c r="M25" s="8"/>
      <c r="N25" s="8" t="s">
        <v>111</v>
      </c>
      <c r="O25" s="19"/>
      <c r="P25" s="19"/>
      <c r="Q25" s="1"/>
      <c r="R25" s="80" t="s">
        <v>288</v>
      </c>
      <c r="S25" s="35">
        <v>43.88</v>
      </c>
      <c r="T25" s="35">
        <v>-121.17</v>
      </c>
      <c r="U25" s="75">
        <v>24929</v>
      </c>
      <c r="V25" s="78">
        <v>0.304</v>
      </c>
      <c r="W25" s="77">
        <v>0.292</v>
      </c>
      <c r="X25" s="35"/>
    </row>
    <row r="26" spans="2:24" ht="14.25">
      <c r="B26" s="13"/>
      <c r="C26" s="19"/>
      <c r="D26" s="19">
        <v>1</v>
      </c>
      <c r="E26" s="19">
        <v>539</v>
      </c>
      <c r="F26" s="19"/>
      <c r="G26" s="19" t="s">
        <v>111</v>
      </c>
      <c r="H26" s="19"/>
      <c r="I26" s="19" t="s">
        <v>111</v>
      </c>
      <c r="J26" s="19"/>
      <c r="K26" s="19"/>
      <c r="L26" s="19"/>
      <c r="M26" s="19"/>
      <c r="N26" s="19"/>
      <c r="O26" s="19"/>
      <c r="P26" s="19"/>
      <c r="Q26" s="1"/>
      <c r="R26" s="80" t="s">
        <v>289</v>
      </c>
      <c r="S26" s="35">
        <v>46.43</v>
      </c>
      <c r="T26" s="35">
        <v>-117.46</v>
      </c>
      <c r="U26" s="75">
        <v>28385</v>
      </c>
      <c r="V26" s="78">
        <v>0.287</v>
      </c>
      <c r="W26" s="77">
        <v>0.292</v>
      </c>
      <c r="X26" s="35"/>
    </row>
    <row r="27" spans="2:24" ht="14.25">
      <c r="B27" s="13"/>
      <c r="C27" s="19"/>
      <c r="D27" s="19">
        <v>1</v>
      </c>
      <c r="E27" s="19">
        <v>204</v>
      </c>
      <c r="F27" s="19" t="s">
        <v>111</v>
      </c>
      <c r="G27" s="19" t="s">
        <v>111</v>
      </c>
      <c r="H27" s="19" t="s">
        <v>111</v>
      </c>
      <c r="I27" s="19" t="s">
        <v>111</v>
      </c>
      <c r="J27" s="19"/>
      <c r="K27" s="19" t="s">
        <v>111</v>
      </c>
      <c r="L27" s="19"/>
      <c r="M27" s="19"/>
      <c r="N27" s="19" t="s">
        <v>111</v>
      </c>
      <c r="O27" s="19"/>
      <c r="P27" s="19"/>
      <c r="Q27" s="1"/>
      <c r="R27" s="80" t="s">
        <v>290</v>
      </c>
      <c r="S27" s="35">
        <v>42.43</v>
      </c>
      <c r="T27" s="35">
        <v>-120.12</v>
      </c>
      <c r="U27" s="75">
        <v>20921</v>
      </c>
      <c r="V27" s="78">
        <v>0.295</v>
      </c>
      <c r="W27" s="77">
        <v>0.292</v>
      </c>
      <c r="X27" s="35"/>
    </row>
    <row r="28" spans="2:24" ht="14.25">
      <c r="B28" s="13"/>
      <c r="C28" s="19"/>
      <c r="D28" s="19">
        <v>1</v>
      </c>
      <c r="E28" s="19">
        <v>442</v>
      </c>
      <c r="F28" s="19"/>
      <c r="G28" s="19" t="s">
        <v>111</v>
      </c>
      <c r="H28" s="19"/>
      <c r="I28" s="19" t="s">
        <v>111</v>
      </c>
      <c r="J28" s="19"/>
      <c r="K28" s="19" t="s">
        <v>111</v>
      </c>
      <c r="L28" s="19"/>
      <c r="M28" s="19"/>
      <c r="N28" s="19" t="s">
        <v>111</v>
      </c>
      <c r="O28" s="19"/>
      <c r="P28" s="19"/>
      <c r="Q28" s="1"/>
      <c r="R28" s="80" t="s">
        <v>291</v>
      </c>
      <c r="S28" s="35">
        <v>41.01</v>
      </c>
      <c r="T28" s="35">
        <v>-120.06</v>
      </c>
      <c r="U28" s="75">
        <v>13671</v>
      </c>
      <c r="V28" s="78">
        <v>0.293</v>
      </c>
      <c r="W28" s="77">
        <v>0.292</v>
      </c>
      <c r="X28" s="35"/>
    </row>
    <row r="29" spans="2:24" ht="14.25">
      <c r="B29" s="13"/>
      <c r="C29" s="19"/>
      <c r="D29" s="19">
        <v>1</v>
      </c>
      <c r="E29" s="19">
        <v>457.5</v>
      </c>
      <c r="F29" s="19"/>
      <c r="G29" s="19"/>
      <c r="H29" s="19"/>
      <c r="I29" s="19"/>
      <c r="J29" s="19"/>
      <c r="K29" s="19" t="s">
        <v>111</v>
      </c>
      <c r="L29" s="19"/>
      <c r="M29" s="19"/>
      <c r="N29" s="19"/>
      <c r="O29" s="19"/>
      <c r="P29" s="19"/>
      <c r="Q29" s="1"/>
      <c r="R29" s="80" t="s">
        <v>292</v>
      </c>
      <c r="S29" s="35">
        <v>42.44</v>
      </c>
      <c r="T29" s="35">
        <v>-120.14</v>
      </c>
      <c r="U29" s="75">
        <v>21051</v>
      </c>
      <c r="V29" s="78">
        <v>0.293</v>
      </c>
      <c r="W29" s="77">
        <v>0.292</v>
      </c>
      <c r="X29" s="35"/>
    </row>
    <row r="30" spans="2:24" ht="14.25">
      <c r="B30" s="13"/>
      <c r="C30" s="19"/>
      <c r="D30" s="19">
        <v>1</v>
      </c>
      <c r="E30" s="19">
        <v>383</v>
      </c>
      <c r="F30" s="19"/>
      <c r="G30" s="19"/>
      <c r="H30" s="19"/>
      <c r="I30" s="19"/>
      <c r="J30" s="19"/>
      <c r="K30" s="19"/>
      <c r="L30" s="19"/>
      <c r="M30" s="19"/>
      <c r="N30" s="19" t="s">
        <v>111</v>
      </c>
      <c r="O30" s="19"/>
      <c r="P30" s="19"/>
      <c r="Q30" s="1"/>
      <c r="R30" s="80" t="s">
        <v>293</v>
      </c>
      <c r="S30" s="35" t="s">
        <v>294</v>
      </c>
      <c r="T30" s="35"/>
      <c r="U30" s="75"/>
      <c r="V30" s="78"/>
      <c r="W30" s="77">
        <v>0.292</v>
      </c>
      <c r="X30" s="35"/>
    </row>
    <row r="31" spans="2:24" ht="28.5">
      <c r="B31" s="13" t="s">
        <v>23</v>
      </c>
      <c r="C31" s="19"/>
      <c r="D31" s="19">
        <v>1</v>
      </c>
      <c r="E31" s="8">
        <v>107</v>
      </c>
      <c r="F31" s="8"/>
      <c r="G31" s="8"/>
      <c r="H31" s="8" t="s">
        <v>111</v>
      </c>
      <c r="I31" s="8"/>
      <c r="J31" s="19"/>
      <c r="K31" s="8" t="s">
        <v>111</v>
      </c>
      <c r="L31" s="8"/>
      <c r="M31" s="8"/>
      <c r="N31" s="8" t="s">
        <v>111</v>
      </c>
      <c r="O31" s="19"/>
      <c r="P31" s="19" t="s">
        <v>295</v>
      </c>
      <c r="Q31" s="1"/>
      <c r="R31" s="79" t="s">
        <v>296</v>
      </c>
      <c r="S31" s="35">
        <v>33.99</v>
      </c>
      <c r="T31" s="35">
        <v>-116.56</v>
      </c>
      <c r="U31" s="75">
        <v>1245</v>
      </c>
      <c r="V31" s="78">
        <v>0.357</v>
      </c>
      <c r="W31" s="77">
        <v>0.356</v>
      </c>
      <c r="X31" s="35"/>
    </row>
    <row r="32" spans="2:24" ht="14.25">
      <c r="B32" s="13"/>
      <c r="C32" s="19"/>
      <c r="D32" s="19">
        <v>1</v>
      </c>
      <c r="E32" s="8">
        <v>77</v>
      </c>
      <c r="F32" s="8" t="s">
        <v>111</v>
      </c>
      <c r="G32" s="8" t="s">
        <v>111</v>
      </c>
      <c r="H32" s="8" t="s">
        <v>111</v>
      </c>
      <c r="I32" s="8" t="s">
        <v>111</v>
      </c>
      <c r="J32" s="19"/>
      <c r="K32" s="8" t="s">
        <v>111</v>
      </c>
      <c r="L32" s="8"/>
      <c r="M32" s="8"/>
      <c r="N32" s="8" t="s">
        <v>111</v>
      </c>
      <c r="O32" s="19"/>
      <c r="P32" s="19"/>
      <c r="Q32" s="1"/>
      <c r="R32" s="79" t="s">
        <v>297</v>
      </c>
      <c r="S32" s="35">
        <v>33.98</v>
      </c>
      <c r="T32" s="35">
        <v>-116.49</v>
      </c>
      <c r="U32" s="75">
        <v>1224</v>
      </c>
      <c r="V32" s="78">
        <v>0.316</v>
      </c>
      <c r="W32" s="77">
        <v>0.322</v>
      </c>
      <c r="X32" s="35"/>
    </row>
    <row r="33" spans="2:23" ht="14.25">
      <c r="B33" s="13" t="s">
        <v>24</v>
      </c>
      <c r="C33" s="19"/>
      <c r="D33" s="19"/>
      <c r="E33" s="19"/>
      <c r="F33" s="19"/>
      <c r="G33" s="19"/>
      <c r="H33" s="19"/>
      <c r="I33" s="19"/>
      <c r="J33" s="19"/>
      <c r="K33" s="8"/>
      <c r="L33" s="8"/>
      <c r="M33" s="8"/>
      <c r="N33" s="8"/>
      <c r="O33" s="19"/>
      <c r="P33" s="19"/>
      <c r="Q33" s="1"/>
      <c r="R33" s="79"/>
      <c r="S33" s="74"/>
      <c r="T33" s="74"/>
      <c r="U33" s="75"/>
      <c r="V33" s="76"/>
      <c r="W33" s="77"/>
    </row>
    <row r="34" spans="2:23" ht="14.25">
      <c r="B34" s="13" t="s">
        <v>25</v>
      </c>
      <c r="C34" s="19"/>
      <c r="D34" s="19"/>
      <c r="E34" s="19"/>
      <c r="F34" s="19"/>
      <c r="G34" s="19"/>
      <c r="H34" s="19"/>
      <c r="I34" s="19"/>
      <c r="J34" s="19"/>
      <c r="K34" s="8"/>
      <c r="L34" s="8"/>
      <c r="M34" s="8"/>
      <c r="N34" s="8"/>
      <c r="O34" s="19"/>
      <c r="P34" s="19"/>
      <c r="Q34" s="1"/>
      <c r="R34" s="73"/>
      <c r="S34" s="60"/>
      <c r="T34" s="60"/>
      <c r="U34" s="6"/>
      <c r="V34" s="37"/>
      <c r="W34" s="77"/>
    </row>
    <row r="35" spans="2:23" ht="57">
      <c r="B35" s="13" t="s">
        <v>26</v>
      </c>
      <c r="C35" s="19"/>
      <c r="D35" s="8"/>
      <c r="E35" s="19">
        <v>0</v>
      </c>
      <c r="F35" s="19"/>
      <c r="G35" s="19"/>
      <c r="H35" s="19"/>
      <c r="I35" s="19"/>
      <c r="J35" s="19"/>
      <c r="K35" s="8"/>
      <c r="L35" s="8"/>
      <c r="M35" s="8"/>
      <c r="N35" s="8"/>
      <c r="O35" s="19"/>
      <c r="P35" s="19" t="s">
        <v>50</v>
      </c>
      <c r="Q35" s="1"/>
      <c r="R35" s="79"/>
      <c r="S35" s="35"/>
      <c r="T35" s="35"/>
      <c r="U35" s="75"/>
      <c r="V35" s="76"/>
      <c r="W35" s="77"/>
    </row>
    <row r="36" spans="2:24" ht="14.25">
      <c r="B36" s="13" t="s">
        <v>27</v>
      </c>
      <c r="C36" s="8">
        <v>1</v>
      </c>
      <c r="D36" s="8"/>
      <c r="E36" s="19">
        <f>42+78.2</f>
        <v>120.2</v>
      </c>
      <c r="F36" s="19" t="s">
        <v>111</v>
      </c>
      <c r="G36" s="19" t="s">
        <v>111</v>
      </c>
      <c r="H36" s="19" t="s">
        <v>111</v>
      </c>
      <c r="I36" s="19" t="s">
        <v>111</v>
      </c>
      <c r="J36" s="19"/>
      <c r="K36" s="8" t="s">
        <v>111</v>
      </c>
      <c r="L36" s="8"/>
      <c r="M36" s="8"/>
      <c r="N36" s="8" t="s">
        <v>111</v>
      </c>
      <c r="O36" s="19"/>
      <c r="P36" s="19"/>
      <c r="Q36" s="1"/>
      <c r="R36" s="79" t="s">
        <v>298</v>
      </c>
      <c r="S36" s="74">
        <v>34.41</v>
      </c>
      <c r="T36" s="74">
        <v>-117.06</v>
      </c>
      <c r="U36" s="75">
        <v>2006</v>
      </c>
      <c r="V36" s="78">
        <v>0.325</v>
      </c>
      <c r="W36" s="77">
        <v>0.322</v>
      </c>
      <c r="X36" s="35"/>
    </row>
    <row r="37" spans="2:24" ht="14.25">
      <c r="B37" s="13"/>
      <c r="C37" s="8"/>
      <c r="D37" s="19">
        <v>1</v>
      </c>
      <c r="E37" s="19">
        <v>219</v>
      </c>
      <c r="F37" s="19"/>
      <c r="G37" s="19"/>
      <c r="H37" s="19"/>
      <c r="I37" s="19"/>
      <c r="J37" s="19"/>
      <c r="K37" s="8" t="s">
        <v>111</v>
      </c>
      <c r="L37" s="8"/>
      <c r="M37" s="8"/>
      <c r="N37" s="8"/>
      <c r="O37" s="19"/>
      <c r="P37" s="19"/>
      <c r="Q37" s="1"/>
      <c r="R37" s="79" t="s">
        <v>299</v>
      </c>
      <c r="S37" s="74">
        <v>34.41</v>
      </c>
      <c r="T37" s="74">
        <v>-117.21</v>
      </c>
      <c r="U37" s="75">
        <v>2003</v>
      </c>
      <c r="V37" s="78">
        <v>0.33</v>
      </c>
      <c r="W37" s="77">
        <v>0.33</v>
      </c>
      <c r="X37" s="35"/>
    </row>
    <row r="38" spans="2:24" ht="14.25">
      <c r="B38" s="13"/>
      <c r="C38" s="8"/>
      <c r="D38" s="19">
        <v>1</v>
      </c>
      <c r="E38" s="19">
        <v>155</v>
      </c>
      <c r="F38" s="19"/>
      <c r="G38" s="19"/>
      <c r="H38" s="19"/>
      <c r="I38" s="19"/>
      <c r="J38" s="19"/>
      <c r="K38" s="8"/>
      <c r="L38" s="8"/>
      <c r="M38" s="8"/>
      <c r="N38" s="8" t="s">
        <v>111</v>
      </c>
      <c r="O38" s="19"/>
      <c r="P38" s="19"/>
      <c r="Q38" s="1"/>
      <c r="R38" s="79" t="s">
        <v>300</v>
      </c>
      <c r="S38" s="74">
        <v>34.49</v>
      </c>
      <c r="T38" s="74">
        <v>-117.34</v>
      </c>
      <c r="U38" s="75">
        <v>2146</v>
      </c>
      <c r="V38" s="78">
        <v>0.31</v>
      </c>
      <c r="W38" s="77">
        <v>0.311</v>
      </c>
      <c r="X38" s="35"/>
    </row>
    <row r="39" spans="2:24" ht="14.25">
      <c r="B39" s="13" t="s">
        <v>28</v>
      </c>
      <c r="C39" s="19">
        <v>1</v>
      </c>
      <c r="D39" s="19"/>
      <c r="E39" s="19">
        <v>379</v>
      </c>
      <c r="F39" s="19"/>
      <c r="G39" s="19" t="s">
        <v>111</v>
      </c>
      <c r="H39" s="19"/>
      <c r="I39" s="19" t="s">
        <v>111</v>
      </c>
      <c r="J39" s="19"/>
      <c r="K39" s="8"/>
      <c r="L39" s="8"/>
      <c r="M39" s="8"/>
      <c r="N39" s="8" t="s">
        <v>111</v>
      </c>
      <c r="O39" s="19"/>
      <c r="P39" s="19"/>
      <c r="Q39" s="1"/>
      <c r="R39" s="79" t="s">
        <v>301</v>
      </c>
      <c r="S39" s="35">
        <v>33.11</v>
      </c>
      <c r="T39" s="35">
        <v>-116.59</v>
      </c>
      <c r="U39" s="75">
        <v>30575</v>
      </c>
      <c r="V39" s="81">
        <v>0.311</v>
      </c>
      <c r="W39" s="77">
        <v>0.322</v>
      </c>
      <c r="X39" s="35"/>
    </row>
    <row r="40" spans="2:24" ht="14.25">
      <c r="B40" s="13"/>
      <c r="C40" s="19"/>
      <c r="D40" s="19">
        <v>1</v>
      </c>
      <c r="E40" s="19">
        <v>678.4</v>
      </c>
      <c r="F40" s="19"/>
      <c r="G40" s="19"/>
      <c r="H40" s="19"/>
      <c r="I40" s="19"/>
      <c r="J40" s="19"/>
      <c r="K40" s="8" t="s">
        <v>111</v>
      </c>
      <c r="L40" s="8"/>
      <c r="M40" s="8"/>
      <c r="N40" s="8"/>
      <c r="O40" s="19"/>
      <c r="P40" s="19"/>
      <c r="Q40" s="1"/>
      <c r="R40" s="79" t="s">
        <v>302</v>
      </c>
      <c r="S40" s="35">
        <v>33.06</v>
      </c>
      <c r="T40" s="35">
        <v>-116.56</v>
      </c>
      <c r="U40" s="75">
        <v>30549</v>
      </c>
      <c r="V40" s="81">
        <v>0.323</v>
      </c>
      <c r="W40" s="77">
        <v>0.326</v>
      </c>
      <c r="X40" s="35"/>
    </row>
    <row r="41" spans="2:24" ht="14.25">
      <c r="B41" s="13" t="s">
        <v>46</v>
      </c>
      <c r="C41" s="19"/>
      <c r="D41" s="19">
        <v>1</v>
      </c>
      <c r="E41" s="19">
        <v>657.4</v>
      </c>
      <c r="F41" s="19"/>
      <c r="G41" s="19" t="s">
        <v>111</v>
      </c>
      <c r="H41" s="19"/>
      <c r="I41" s="19" t="s">
        <v>111</v>
      </c>
      <c r="J41" s="19"/>
      <c r="K41" s="8"/>
      <c r="L41" s="8"/>
      <c r="M41" s="8"/>
      <c r="N41" s="8"/>
      <c r="O41" s="19"/>
      <c r="P41" s="19"/>
      <c r="Q41" s="1"/>
      <c r="R41" s="79" t="s">
        <v>303</v>
      </c>
      <c r="S41" s="35" t="s">
        <v>304</v>
      </c>
      <c r="T41" s="35"/>
      <c r="U41" s="75"/>
      <c r="V41" s="76"/>
      <c r="W41" s="77">
        <v>0.369</v>
      </c>
      <c r="X41" s="35"/>
    </row>
    <row r="42" spans="2:24" ht="14.25">
      <c r="B42" s="13"/>
      <c r="C42" s="19"/>
      <c r="D42" s="19">
        <v>1</v>
      </c>
      <c r="E42" s="19">
        <v>469</v>
      </c>
      <c r="F42" s="19"/>
      <c r="G42" s="19" t="s">
        <v>111</v>
      </c>
      <c r="H42" s="19"/>
      <c r="I42" s="19" t="s">
        <v>111</v>
      </c>
      <c r="J42" s="19"/>
      <c r="K42" s="8"/>
      <c r="L42" s="8"/>
      <c r="M42" s="8"/>
      <c r="N42" s="8"/>
      <c r="O42" s="19"/>
      <c r="P42" s="19"/>
      <c r="Q42" s="1"/>
      <c r="R42" s="79" t="s">
        <v>305</v>
      </c>
      <c r="S42" s="35" t="s">
        <v>306</v>
      </c>
      <c r="T42" s="35"/>
      <c r="U42" s="75"/>
      <c r="V42" s="76"/>
      <c r="W42" s="77">
        <v>0.322</v>
      </c>
      <c r="X42" s="35"/>
    </row>
    <row r="43" spans="2:24" ht="14.25">
      <c r="B43" s="13"/>
      <c r="C43" s="19"/>
      <c r="D43" s="19">
        <v>1</v>
      </c>
      <c r="E43" s="19">
        <v>297</v>
      </c>
      <c r="F43" s="19"/>
      <c r="G43" s="19"/>
      <c r="H43" s="19" t="s">
        <v>111</v>
      </c>
      <c r="I43" s="19"/>
      <c r="J43" s="19"/>
      <c r="K43" s="8"/>
      <c r="L43" s="8"/>
      <c r="M43" s="8"/>
      <c r="N43" s="8"/>
      <c r="O43" s="19"/>
      <c r="P43" s="19"/>
      <c r="Q43" s="1"/>
      <c r="R43" s="79" t="s">
        <v>307</v>
      </c>
      <c r="S43" s="35" t="s">
        <v>308</v>
      </c>
      <c r="T43" s="35"/>
      <c r="U43" s="75"/>
      <c r="V43" s="78"/>
      <c r="W43" s="77">
        <v>0.322</v>
      </c>
      <c r="X43" s="35"/>
    </row>
    <row r="44" spans="2:24" ht="14.25">
      <c r="B44" s="13"/>
      <c r="C44" s="19"/>
      <c r="D44" s="8">
        <v>1</v>
      </c>
      <c r="E44" s="19">
        <v>300</v>
      </c>
      <c r="F44" s="19"/>
      <c r="G44" s="19"/>
      <c r="H44" s="19"/>
      <c r="I44" s="19"/>
      <c r="J44" s="19"/>
      <c r="K44" s="8" t="s">
        <v>111</v>
      </c>
      <c r="L44" s="8"/>
      <c r="M44" s="8"/>
      <c r="N44" s="8"/>
      <c r="O44" s="19"/>
      <c r="P44" s="19"/>
      <c r="Q44" s="1"/>
      <c r="R44" s="79" t="s">
        <v>309</v>
      </c>
      <c r="S44" s="35" t="s">
        <v>310</v>
      </c>
      <c r="T44" s="35"/>
      <c r="U44" s="75"/>
      <c r="V44" s="76"/>
      <c r="W44" s="77">
        <v>0.378</v>
      </c>
      <c r="X44" s="35"/>
    </row>
    <row r="45" spans="2:24" ht="14.25">
      <c r="B45" s="13" t="s">
        <v>30</v>
      </c>
      <c r="C45" s="19">
        <v>1</v>
      </c>
      <c r="D45" s="19"/>
      <c r="E45" s="19">
        <v>710</v>
      </c>
      <c r="F45" s="19"/>
      <c r="G45" s="19" t="s">
        <v>111</v>
      </c>
      <c r="H45" s="19" t="s">
        <v>111</v>
      </c>
      <c r="I45" s="19" t="s">
        <v>111</v>
      </c>
      <c r="J45" s="19"/>
      <c r="K45" s="8" t="s">
        <v>111</v>
      </c>
      <c r="L45" s="8"/>
      <c r="M45" s="8"/>
      <c r="N45" s="8" t="s">
        <v>111</v>
      </c>
      <c r="O45" s="19"/>
      <c r="P45" s="19"/>
      <c r="Q45" s="1"/>
      <c r="R45" s="79" t="s">
        <v>311</v>
      </c>
      <c r="S45" s="74">
        <v>35.21</v>
      </c>
      <c r="T45" s="74">
        <v>-118.11</v>
      </c>
      <c r="U45" s="75">
        <v>4100</v>
      </c>
      <c r="V45" s="81">
        <v>0.333</v>
      </c>
      <c r="W45" s="77">
        <v>0.322</v>
      </c>
      <c r="X45" s="35"/>
    </row>
    <row r="46" spans="2:24" ht="14.25">
      <c r="B46" s="13"/>
      <c r="C46" s="19">
        <v>1</v>
      </c>
      <c r="D46" s="19"/>
      <c r="E46" s="19">
        <v>750</v>
      </c>
      <c r="F46" s="19" t="s">
        <v>111</v>
      </c>
      <c r="G46" s="19" t="s">
        <v>111</v>
      </c>
      <c r="H46" s="19" t="s">
        <v>111</v>
      </c>
      <c r="I46" s="19" t="s">
        <v>111</v>
      </c>
      <c r="J46" s="19"/>
      <c r="K46" s="8" t="s">
        <v>111</v>
      </c>
      <c r="L46" s="8"/>
      <c r="M46" s="8"/>
      <c r="N46" s="8" t="s">
        <v>111</v>
      </c>
      <c r="O46" s="19"/>
      <c r="P46" s="19"/>
      <c r="Q46" s="1"/>
      <c r="R46" s="79" t="s">
        <v>312</v>
      </c>
      <c r="S46" s="74">
        <v>35.06</v>
      </c>
      <c r="T46" s="74">
        <v>-118.39</v>
      </c>
      <c r="U46" s="75">
        <v>3475</v>
      </c>
      <c r="V46" s="81">
        <v>0.34</v>
      </c>
      <c r="W46" s="77">
        <v>0.322</v>
      </c>
      <c r="X46" s="35"/>
    </row>
    <row r="47" spans="2:24" ht="14.25">
      <c r="B47" s="13"/>
      <c r="C47" s="19">
        <v>1</v>
      </c>
      <c r="D47" s="19"/>
      <c r="E47" s="19">
        <v>750</v>
      </c>
      <c r="F47" s="19" t="s">
        <v>111</v>
      </c>
      <c r="G47" s="19" t="s">
        <v>111</v>
      </c>
      <c r="H47" s="19" t="s">
        <v>111</v>
      </c>
      <c r="I47" s="19" t="s">
        <v>111</v>
      </c>
      <c r="J47" s="19"/>
      <c r="K47" s="8" t="s">
        <v>111</v>
      </c>
      <c r="L47" s="8"/>
      <c r="M47" s="8"/>
      <c r="N47" s="8" t="s">
        <v>111</v>
      </c>
      <c r="O47" s="19"/>
      <c r="P47" s="19"/>
      <c r="Q47" s="1"/>
      <c r="R47" s="79" t="s">
        <v>313</v>
      </c>
      <c r="S47" s="74">
        <v>35.42</v>
      </c>
      <c r="T47" s="74">
        <v>-118.11</v>
      </c>
      <c r="U47" s="75">
        <v>4930</v>
      </c>
      <c r="V47" s="81">
        <v>0.338</v>
      </c>
      <c r="W47" s="77">
        <v>0.322</v>
      </c>
      <c r="X47" s="35"/>
    </row>
    <row r="48" spans="2:24" ht="14.25">
      <c r="B48" s="13"/>
      <c r="C48" s="19">
        <v>1</v>
      </c>
      <c r="D48" s="19"/>
      <c r="E48" s="19">
        <v>764</v>
      </c>
      <c r="F48" s="19"/>
      <c r="G48" s="19" t="s">
        <v>111</v>
      </c>
      <c r="H48" s="19" t="s">
        <v>111</v>
      </c>
      <c r="I48" s="19" t="s">
        <v>111</v>
      </c>
      <c r="J48" s="19"/>
      <c r="K48" s="8" t="s">
        <v>111</v>
      </c>
      <c r="L48" s="8"/>
      <c r="M48" s="8"/>
      <c r="N48" s="8" t="s">
        <v>111</v>
      </c>
      <c r="O48" s="19"/>
      <c r="P48" s="19"/>
      <c r="Q48" s="1"/>
      <c r="R48" s="80" t="s">
        <v>314</v>
      </c>
      <c r="S48" s="35">
        <v>35.46</v>
      </c>
      <c r="T48" s="35">
        <v>-118.06</v>
      </c>
      <c r="U48" s="75">
        <v>5079</v>
      </c>
      <c r="V48" s="76">
        <v>0.339</v>
      </c>
      <c r="W48" s="77">
        <v>0.322</v>
      </c>
      <c r="X48" s="35"/>
    </row>
    <row r="49" spans="2:24" ht="14.25">
      <c r="B49" s="13"/>
      <c r="C49" s="19"/>
      <c r="D49" s="19">
        <v>1</v>
      </c>
      <c r="E49" s="19">
        <v>411.8</v>
      </c>
      <c r="F49" s="19" t="s">
        <v>111</v>
      </c>
      <c r="G49" s="19"/>
      <c r="H49" s="19" t="s">
        <v>111</v>
      </c>
      <c r="I49" s="19"/>
      <c r="J49" s="19"/>
      <c r="K49" s="8"/>
      <c r="L49" s="8"/>
      <c r="M49" s="8"/>
      <c r="N49" s="8"/>
      <c r="O49" s="19"/>
      <c r="P49" s="19"/>
      <c r="Q49" s="1"/>
      <c r="R49" s="80" t="s">
        <v>315</v>
      </c>
      <c r="S49" s="74">
        <v>35.06</v>
      </c>
      <c r="T49" s="74">
        <v>-118.14</v>
      </c>
      <c r="U49" s="75">
        <v>3489</v>
      </c>
      <c r="V49" s="81">
        <v>0.322</v>
      </c>
      <c r="W49" s="77">
        <v>0.322</v>
      </c>
      <c r="X49" s="35"/>
    </row>
    <row r="50" spans="2:24" ht="14.25">
      <c r="B50" s="13"/>
      <c r="C50" s="19"/>
      <c r="D50" s="19">
        <v>1</v>
      </c>
      <c r="E50" s="19">
        <v>477.6</v>
      </c>
      <c r="F50" s="19"/>
      <c r="G50" s="19"/>
      <c r="H50" s="19"/>
      <c r="I50" s="19"/>
      <c r="J50" s="19"/>
      <c r="K50" s="8" t="s">
        <v>111</v>
      </c>
      <c r="L50" s="8"/>
      <c r="M50" s="8"/>
      <c r="N50" s="8" t="s">
        <v>111</v>
      </c>
      <c r="O50" s="19"/>
      <c r="P50" s="19"/>
      <c r="Q50" s="1"/>
      <c r="R50" s="80" t="s">
        <v>316</v>
      </c>
      <c r="S50" s="74">
        <v>35.42</v>
      </c>
      <c r="T50" s="74">
        <v>-118.24</v>
      </c>
      <c r="U50" s="75">
        <v>4924</v>
      </c>
      <c r="V50" s="81">
        <v>0.317</v>
      </c>
      <c r="W50" s="77">
        <v>0.318</v>
      </c>
      <c r="X50" s="35"/>
    </row>
    <row r="51" spans="2:24" ht="45.75" customHeight="1">
      <c r="B51" s="13" t="s">
        <v>31</v>
      </c>
      <c r="C51" s="19"/>
      <c r="D51" s="8">
        <v>1</v>
      </c>
      <c r="E51" s="19">
        <v>90</v>
      </c>
      <c r="F51" s="19" t="s">
        <v>111</v>
      </c>
      <c r="G51" s="19"/>
      <c r="H51" s="19" t="s">
        <v>111</v>
      </c>
      <c r="I51" s="19"/>
      <c r="J51" s="19"/>
      <c r="K51" s="8" t="s">
        <v>111</v>
      </c>
      <c r="L51" s="8"/>
      <c r="M51" s="8"/>
      <c r="N51" s="8"/>
      <c r="O51" s="19"/>
      <c r="P51" s="19" t="s">
        <v>317</v>
      </c>
      <c r="Q51" s="1"/>
      <c r="R51" s="80" t="s">
        <v>318</v>
      </c>
      <c r="S51" s="35">
        <v>38.81</v>
      </c>
      <c r="T51" s="35">
        <v>-112.79</v>
      </c>
      <c r="U51" s="75">
        <v>31078</v>
      </c>
      <c r="V51" s="78">
        <v>0.291</v>
      </c>
      <c r="W51" s="77">
        <v>0.29</v>
      </c>
      <c r="X51" s="35"/>
    </row>
    <row r="52" spans="2:23" ht="73.5" customHeight="1">
      <c r="B52" s="13"/>
      <c r="C52" s="19"/>
      <c r="D52" s="8">
        <v>1</v>
      </c>
      <c r="E52" s="82">
        <v>103.5</v>
      </c>
      <c r="F52" s="19"/>
      <c r="G52" s="19" t="s">
        <v>111</v>
      </c>
      <c r="H52" s="19"/>
      <c r="I52" s="19" t="s">
        <v>111</v>
      </c>
      <c r="J52" s="19"/>
      <c r="K52" s="8"/>
      <c r="L52" s="8"/>
      <c r="M52" s="8"/>
      <c r="N52" s="8" t="s">
        <v>111</v>
      </c>
      <c r="O52" s="19"/>
      <c r="P52" s="19" t="s">
        <v>319</v>
      </c>
      <c r="Q52" s="1"/>
      <c r="R52" s="80" t="s">
        <v>320</v>
      </c>
      <c r="S52" s="35" t="s">
        <v>321</v>
      </c>
      <c r="T52" s="35"/>
      <c r="U52" s="75"/>
      <c r="V52" s="78"/>
      <c r="W52" s="77">
        <v>0.29</v>
      </c>
    </row>
    <row r="53" spans="2:24" ht="41.25" customHeight="1">
      <c r="B53" s="13" t="s">
        <v>32</v>
      </c>
      <c r="C53" s="19">
        <v>1</v>
      </c>
      <c r="D53" s="8"/>
      <c r="E53" s="19">
        <v>96</v>
      </c>
      <c r="F53" s="19"/>
      <c r="G53" s="19" t="s">
        <v>111</v>
      </c>
      <c r="H53" s="19"/>
      <c r="I53" s="19" t="s">
        <v>111</v>
      </c>
      <c r="J53" s="19"/>
      <c r="K53" s="19" t="s">
        <v>111</v>
      </c>
      <c r="L53" s="19"/>
      <c r="M53" s="19"/>
      <c r="N53" s="19" t="s">
        <v>111</v>
      </c>
      <c r="O53" s="19"/>
      <c r="P53" s="19" t="s">
        <v>322</v>
      </c>
      <c r="Q53" s="1"/>
      <c r="R53" s="80" t="s">
        <v>33</v>
      </c>
      <c r="S53" s="35">
        <v>42.41</v>
      </c>
      <c r="T53" s="35">
        <v>-107.41</v>
      </c>
      <c r="U53" s="75">
        <v>20858</v>
      </c>
      <c r="V53" s="78">
        <v>0.375</v>
      </c>
      <c r="W53" s="77">
        <v>0.3766</v>
      </c>
      <c r="X53" s="35"/>
    </row>
    <row r="54" spans="2:24" ht="15" customHeight="1">
      <c r="B54" s="13"/>
      <c r="C54" s="19"/>
      <c r="D54" s="19">
        <v>1</v>
      </c>
      <c r="E54" s="19">
        <v>361</v>
      </c>
      <c r="F54" s="19"/>
      <c r="G54" s="19"/>
      <c r="H54" s="19"/>
      <c r="I54" s="19"/>
      <c r="J54" s="19"/>
      <c r="K54" s="19" t="s">
        <v>111</v>
      </c>
      <c r="L54" s="19"/>
      <c r="M54" s="19"/>
      <c r="N54" s="19" t="s">
        <v>111</v>
      </c>
      <c r="O54" s="19"/>
      <c r="P54" s="19"/>
      <c r="Q54" s="1"/>
      <c r="R54" s="80" t="s">
        <v>323</v>
      </c>
      <c r="S54" s="35">
        <v>42.46</v>
      </c>
      <c r="T54" s="35">
        <v>-107.84</v>
      </c>
      <c r="U54" s="75">
        <v>21220</v>
      </c>
      <c r="V54" s="78">
        <v>0.358</v>
      </c>
      <c r="W54" s="77">
        <v>0.354</v>
      </c>
      <c r="X54" s="35"/>
    </row>
    <row r="55" spans="2:23" ht="9.75" customHeight="1">
      <c r="B55" s="14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1"/>
      <c r="R55" s="83"/>
      <c r="S55" s="84"/>
      <c r="T55" s="84"/>
      <c r="U55" s="85"/>
      <c r="V55" s="86"/>
      <c r="W55" s="87"/>
    </row>
    <row r="56" spans="2:23" ht="14.25">
      <c r="B56" s="2" t="s">
        <v>45</v>
      </c>
      <c r="C56" s="3">
        <f>SUM(C4:C55)</f>
        <v>10</v>
      </c>
      <c r="D56" s="3">
        <f>SUM(D4:D55)</f>
        <v>35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6"/>
      <c r="P56" s="6"/>
      <c r="R56" s="35"/>
      <c r="S56" s="35"/>
      <c r="T56" s="35"/>
      <c r="U56" s="75"/>
      <c r="V56" s="88"/>
      <c r="W56" s="89"/>
    </row>
    <row r="57" spans="18:23" ht="14.25">
      <c r="R57" s="35"/>
      <c r="S57" s="35"/>
      <c r="T57" s="35"/>
      <c r="U57" s="75"/>
      <c r="V57" s="88"/>
      <c r="W57" s="89"/>
    </row>
    <row r="58" spans="2:23" ht="14.25">
      <c r="B58" t="s">
        <v>44</v>
      </c>
      <c r="R58" s="60"/>
      <c r="S58" s="60"/>
      <c r="T58" s="60"/>
      <c r="U58" s="6"/>
      <c r="V58" s="60"/>
      <c r="W58" s="89"/>
    </row>
    <row r="59" ht="14.25">
      <c r="B59" t="s">
        <v>48</v>
      </c>
    </row>
    <row r="60" spans="2:17" ht="14.25">
      <c r="B60" s="25" t="s">
        <v>333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2" spans="2:14" ht="14.25">
      <c r="B62" t="s">
        <v>326</v>
      </c>
      <c r="F62" s="91">
        <f>SUMIF(F4:F54,"=x",$E4:$E54)</f>
        <v>3573</v>
      </c>
      <c r="G62" s="91">
        <f>SUMIF(G4:G54,"=x",$E4:$E54)</f>
        <v>9194.2</v>
      </c>
      <c r="H62" s="91">
        <f>SUMIF(H4:H54,"=x",$E4:$E54)</f>
        <v>5871</v>
      </c>
      <c r="I62" s="91">
        <f>SUMIF(I4:I54,"=x",$E4:$E54)</f>
        <v>9610.2</v>
      </c>
      <c r="K62" s="91">
        <f>SUMIF(K4:K54,"=x",$E4:$E54)</f>
        <v>11210.699999999999</v>
      </c>
      <c r="N62" s="91">
        <f>SUMIF(N4:N54,"=x",$E4:$E54)</f>
        <v>12176.800000000001</v>
      </c>
    </row>
    <row r="63" ht="14.25">
      <c r="F63" s="91"/>
    </row>
    <row r="65" spans="6:14" ht="14.25">
      <c r="F65" s="9"/>
      <c r="G65" s="9"/>
      <c r="H65" s="9"/>
      <c r="I65" s="9"/>
      <c r="J65" s="9"/>
      <c r="K65" s="9"/>
      <c r="L65" s="9"/>
      <c r="M65" s="9"/>
      <c r="N65" s="9"/>
    </row>
  </sheetData>
  <sheetProtection/>
  <mergeCells count="10">
    <mergeCell ref="R2:R3"/>
    <mergeCell ref="S2:T2"/>
    <mergeCell ref="U2:U3"/>
    <mergeCell ref="V2:V3"/>
    <mergeCell ref="W2:W3"/>
    <mergeCell ref="C1:O1"/>
    <mergeCell ref="C2:E2"/>
    <mergeCell ref="J2:L2"/>
    <mergeCell ref="M2:O2"/>
    <mergeCell ref="P2:P3"/>
  </mergeCells>
  <printOptions/>
  <pageMargins left="0.2" right="0.2" top="0.75" bottom="0.75" header="0.3" footer="0.3"/>
  <pageSetup fitToHeight="1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5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D58" sqref="D58"/>
    </sheetView>
  </sheetViews>
  <sheetFormatPr defaultColWidth="9.140625" defaultRowHeight="15"/>
  <cols>
    <col min="1" max="1" width="8.7109375" style="38" customWidth="1"/>
    <col min="2" max="2" width="18.7109375" style="0" customWidth="1"/>
    <col min="3" max="3" width="22.00390625" style="0" customWidth="1"/>
    <col min="4" max="4" width="10.28125" style="38" customWidth="1"/>
    <col min="5" max="5" width="7.7109375" style="38" customWidth="1"/>
    <col min="6" max="6" width="20.00390625" style="0" customWidth="1"/>
    <col min="8" max="11" width="5.7109375" style="0" customWidth="1"/>
    <col min="12" max="12" width="7.28125" style="0" customWidth="1"/>
    <col min="13" max="13" width="6.57421875" style="0" customWidth="1"/>
    <col min="14" max="14" width="9.8515625" style="0" customWidth="1"/>
    <col min="15" max="15" width="10.421875" style="0" customWidth="1"/>
    <col min="16" max="16" width="4.7109375" style="0" customWidth="1"/>
    <col min="17" max="17" width="22.00390625" style="0" customWidth="1"/>
    <col min="18" max="18" width="9.140625" style="38" customWidth="1"/>
    <col min="19" max="19" width="7.421875" style="51" customWidth="1"/>
    <col min="20" max="20" width="15.28125" style="0" customWidth="1"/>
    <col min="22" max="25" width="5.7109375" style="0" customWidth="1"/>
    <col min="26" max="26" width="7.28125" style="0" customWidth="1"/>
    <col min="27" max="27" width="6.57421875" style="0" customWidth="1"/>
    <col min="28" max="28" width="11.140625" style="0" customWidth="1"/>
    <col min="29" max="29" width="12.57421875" style="0" customWidth="1"/>
  </cols>
  <sheetData>
    <row r="1" spans="9:29" ht="14.25">
      <c r="I1" s="35"/>
      <c r="J1" s="35"/>
      <c r="N1" s="35"/>
      <c r="O1" s="35"/>
      <c r="W1" s="35"/>
      <c r="X1" s="35"/>
      <c r="AB1" s="35"/>
      <c r="AC1" s="35"/>
    </row>
    <row r="2" spans="3:29" ht="14.25">
      <c r="C2" s="106" t="s">
        <v>47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Q2" s="106" t="s">
        <v>154</v>
      </c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</row>
    <row r="3" spans="1:29" ht="31.5" customHeight="1">
      <c r="A3" s="123" t="s">
        <v>52</v>
      </c>
      <c r="B3" s="15" t="s">
        <v>36</v>
      </c>
      <c r="C3" s="115" t="s">
        <v>100</v>
      </c>
      <c r="D3" s="117" t="s">
        <v>53</v>
      </c>
      <c r="E3" s="107" t="s">
        <v>115</v>
      </c>
      <c r="F3" s="30"/>
      <c r="G3" s="115" t="s">
        <v>99</v>
      </c>
      <c r="H3" s="119">
        <v>0.2</v>
      </c>
      <c r="I3" s="119" t="s">
        <v>108</v>
      </c>
      <c r="J3" s="119" t="s">
        <v>109</v>
      </c>
      <c r="K3" s="119" t="s">
        <v>110</v>
      </c>
      <c r="L3" s="119" t="s">
        <v>113</v>
      </c>
      <c r="M3" s="119" t="s">
        <v>112</v>
      </c>
      <c r="N3" s="107" t="s">
        <v>96</v>
      </c>
      <c r="O3" s="109"/>
      <c r="P3" s="29"/>
      <c r="Q3" s="115" t="s">
        <v>100</v>
      </c>
      <c r="R3" s="117" t="s">
        <v>53</v>
      </c>
      <c r="S3" s="107" t="s">
        <v>115</v>
      </c>
      <c r="T3" s="31"/>
      <c r="U3" s="115" t="s">
        <v>99</v>
      </c>
      <c r="V3" s="119">
        <v>0.2</v>
      </c>
      <c r="W3" s="119" t="s">
        <v>108</v>
      </c>
      <c r="X3" s="119" t="s">
        <v>109</v>
      </c>
      <c r="Y3" s="119" t="s">
        <v>110</v>
      </c>
      <c r="Z3" s="119" t="s">
        <v>113</v>
      </c>
      <c r="AA3" s="119" t="s">
        <v>112</v>
      </c>
      <c r="AB3" s="107" t="s">
        <v>96</v>
      </c>
      <c r="AC3" s="109"/>
    </row>
    <row r="4" spans="1:29" ht="15.75" customHeight="1">
      <c r="A4" s="123"/>
      <c r="B4" s="16"/>
      <c r="C4" s="115" t="s">
        <v>100</v>
      </c>
      <c r="D4" s="118"/>
      <c r="E4" s="116"/>
      <c r="F4" s="56" t="s">
        <v>0</v>
      </c>
      <c r="G4" s="115"/>
      <c r="H4" s="120"/>
      <c r="I4" s="120"/>
      <c r="J4" s="120"/>
      <c r="K4" s="120"/>
      <c r="L4" s="120"/>
      <c r="M4" s="120"/>
      <c r="N4" s="34" t="s">
        <v>97</v>
      </c>
      <c r="O4" s="36" t="s">
        <v>98</v>
      </c>
      <c r="P4" s="28"/>
      <c r="Q4" s="115" t="s">
        <v>100</v>
      </c>
      <c r="R4" s="118"/>
      <c r="S4" s="116"/>
      <c r="T4" s="32" t="s">
        <v>0</v>
      </c>
      <c r="U4" s="115"/>
      <c r="V4" s="120"/>
      <c r="W4" s="120"/>
      <c r="X4" s="120"/>
      <c r="Y4" s="120"/>
      <c r="Z4" s="120"/>
      <c r="AA4" s="120"/>
      <c r="AB4" s="34" t="s">
        <v>97</v>
      </c>
      <c r="AC4" s="36" t="s">
        <v>98</v>
      </c>
    </row>
    <row r="5" spans="1:29" ht="14.25">
      <c r="A5" s="38">
        <v>1</v>
      </c>
      <c r="B5" s="12" t="s">
        <v>3</v>
      </c>
      <c r="C5" s="22"/>
      <c r="D5" s="18"/>
      <c r="E5" s="7"/>
      <c r="F5" s="12"/>
      <c r="G5" s="12"/>
      <c r="H5" s="19"/>
      <c r="I5" s="19"/>
      <c r="J5" s="19"/>
      <c r="K5" s="19"/>
      <c r="L5" s="18"/>
      <c r="M5" s="18"/>
      <c r="N5" s="40"/>
      <c r="O5" s="41"/>
      <c r="P5" s="23"/>
      <c r="Q5" s="22"/>
      <c r="R5" s="18"/>
      <c r="S5" s="52"/>
      <c r="T5" s="12"/>
      <c r="U5" s="12"/>
      <c r="V5" s="19"/>
      <c r="W5" s="19"/>
      <c r="X5" s="19"/>
      <c r="Y5" s="19"/>
      <c r="Z5" s="18"/>
      <c r="AA5" s="18"/>
      <c r="AB5" s="40"/>
      <c r="AC5" s="41"/>
    </row>
    <row r="6" spans="1:30" ht="14.25">
      <c r="A6" s="38">
        <v>2</v>
      </c>
      <c r="B6" s="13" t="s">
        <v>4</v>
      </c>
      <c r="C6" s="21" t="s">
        <v>101</v>
      </c>
      <c r="D6" s="19" t="s">
        <v>103</v>
      </c>
      <c r="E6" s="48">
        <v>290</v>
      </c>
      <c r="F6" s="13" t="s">
        <v>5</v>
      </c>
      <c r="G6" s="33">
        <v>0.29</v>
      </c>
      <c r="H6" s="19" t="s">
        <v>111</v>
      </c>
      <c r="I6" s="19" t="s">
        <v>111</v>
      </c>
      <c r="J6" s="19" t="s">
        <v>111</v>
      </c>
      <c r="K6" s="19" t="s">
        <v>111</v>
      </c>
      <c r="L6" s="19" t="s">
        <v>111</v>
      </c>
      <c r="M6" s="19" t="s">
        <v>111</v>
      </c>
      <c r="N6" s="40">
        <v>32.8865450921834</v>
      </c>
      <c r="O6" s="41">
        <v>-114.900472896282</v>
      </c>
      <c r="P6" s="23"/>
      <c r="Q6" s="21" t="s">
        <v>136</v>
      </c>
      <c r="R6" s="19" t="s">
        <v>78</v>
      </c>
      <c r="S6" s="53">
        <v>200</v>
      </c>
      <c r="T6" s="13" t="s">
        <v>16</v>
      </c>
      <c r="U6" s="33">
        <v>0.2668</v>
      </c>
      <c r="V6" s="19" t="s">
        <v>111</v>
      </c>
      <c r="W6" s="19" t="s">
        <v>111</v>
      </c>
      <c r="X6" s="19" t="s">
        <v>111</v>
      </c>
      <c r="Y6" s="19" t="s">
        <v>111</v>
      </c>
      <c r="Z6" s="19" t="s">
        <v>111</v>
      </c>
      <c r="AA6" s="19" t="s">
        <v>111</v>
      </c>
      <c r="AB6" s="40">
        <v>32.9322548091976</v>
      </c>
      <c r="AC6" s="41">
        <v>-114.932291292457</v>
      </c>
      <c r="AD6" t="s">
        <v>168</v>
      </c>
    </row>
    <row r="7" spans="2:30" ht="14.25">
      <c r="B7" s="13"/>
      <c r="C7" s="21" t="s">
        <v>102</v>
      </c>
      <c r="D7" s="19" t="s">
        <v>54</v>
      </c>
      <c r="E7" s="48">
        <v>50</v>
      </c>
      <c r="F7" s="13" t="s">
        <v>5</v>
      </c>
      <c r="G7" s="33">
        <v>0.29</v>
      </c>
      <c r="H7" s="19" t="s">
        <v>111</v>
      </c>
      <c r="I7" s="19" t="s">
        <v>111</v>
      </c>
      <c r="J7" s="19" t="s">
        <v>111</v>
      </c>
      <c r="K7" s="19" t="s">
        <v>111</v>
      </c>
      <c r="L7" s="19" t="s">
        <v>111</v>
      </c>
      <c r="M7" s="19" t="s">
        <v>111</v>
      </c>
      <c r="N7" s="42">
        <v>33.6631884295542</v>
      </c>
      <c r="O7" s="41">
        <v>-114.721807207386</v>
      </c>
      <c r="P7" s="23"/>
      <c r="Q7" s="21" t="s">
        <v>137</v>
      </c>
      <c r="R7" s="19" t="s">
        <v>79</v>
      </c>
      <c r="S7" s="53">
        <v>200</v>
      </c>
      <c r="T7" s="13" t="s">
        <v>16</v>
      </c>
      <c r="U7" s="33">
        <v>0.2668</v>
      </c>
      <c r="V7" s="19" t="s">
        <v>111</v>
      </c>
      <c r="W7" s="19" t="s">
        <v>111</v>
      </c>
      <c r="X7" s="19" t="s">
        <v>111</v>
      </c>
      <c r="Y7" s="19" t="s">
        <v>111</v>
      </c>
      <c r="Z7" s="19" t="s">
        <v>111</v>
      </c>
      <c r="AA7" s="19" t="s">
        <v>111</v>
      </c>
      <c r="AB7" s="42">
        <v>33.7537523998147</v>
      </c>
      <c r="AC7" s="41">
        <v>-114.751455748163</v>
      </c>
      <c r="AD7" t="s">
        <v>169</v>
      </c>
    </row>
    <row r="8" spans="1:29" ht="15" customHeight="1">
      <c r="A8" s="38">
        <v>3</v>
      </c>
      <c r="B8" s="13" t="s">
        <v>6</v>
      </c>
      <c r="C8" s="21" t="s">
        <v>104</v>
      </c>
      <c r="D8" s="19" t="s">
        <v>55</v>
      </c>
      <c r="E8" s="48">
        <v>150</v>
      </c>
      <c r="F8" s="13" t="s">
        <v>8</v>
      </c>
      <c r="G8" s="33">
        <v>0.235</v>
      </c>
      <c r="H8" s="19" t="s">
        <v>111</v>
      </c>
      <c r="I8" s="19" t="s">
        <v>111</v>
      </c>
      <c r="J8" s="19" t="s">
        <v>111</v>
      </c>
      <c r="K8" s="19" t="s">
        <v>111</v>
      </c>
      <c r="L8" s="19" t="s">
        <v>111</v>
      </c>
      <c r="M8" s="19" t="s">
        <v>111</v>
      </c>
      <c r="N8" s="40">
        <v>35.4300450299218</v>
      </c>
      <c r="O8" s="41">
        <v>-120.101574726553</v>
      </c>
      <c r="P8" s="23"/>
      <c r="Q8" s="21"/>
      <c r="R8" s="19"/>
      <c r="S8" s="53"/>
      <c r="T8" s="13"/>
      <c r="U8" s="13"/>
      <c r="V8" s="19"/>
      <c r="W8" s="19"/>
      <c r="X8" s="19"/>
      <c r="Y8" s="19"/>
      <c r="Z8" s="19"/>
      <c r="AA8" s="19"/>
      <c r="AB8" s="40"/>
      <c r="AC8" s="41"/>
    </row>
    <row r="9" spans="2:29" ht="15" customHeight="1">
      <c r="B9" s="13"/>
      <c r="C9" s="21" t="s">
        <v>105</v>
      </c>
      <c r="D9" s="19" t="s">
        <v>56</v>
      </c>
      <c r="E9" s="48">
        <v>400</v>
      </c>
      <c r="F9" s="13" t="s">
        <v>8</v>
      </c>
      <c r="G9" s="33">
        <v>0.235</v>
      </c>
      <c r="H9" s="19"/>
      <c r="I9" s="19" t="s">
        <v>111</v>
      </c>
      <c r="J9" s="19" t="s">
        <v>111</v>
      </c>
      <c r="K9" s="19" t="s">
        <v>111</v>
      </c>
      <c r="L9" s="19" t="s">
        <v>111</v>
      </c>
      <c r="M9" s="19" t="s">
        <v>111</v>
      </c>
      <c r="N9" s="40">
        <v>35.392807810444</v>
      </c>
      <c r="O9" s="41">
        <v>-120.068023064614</v>
      </c>
      <c r="P9" s="23"/>
      <c r="Q9" s="21"/>
      <c r="R9" s="19"/>
      <c r="S9" s="53"/>
      <c r="T9" s="13"/>
      <c r="U9" s="13"/>
      <c r="V9" s="19"/>
      <c r="W9" s="19"/>
      <c r="X9" s="19"/>
      <c r="Y9" s="19"/>
      <c r="Z9" s="19"/>
      <c r="AA9" s="19"/>
      <c r="AB9" s="40"/>
      <c r="AC9" s="41"/>
    </row>
    <row r="10" spans="2:29" ht="15" customHeight="1">
      <c r="B10" s="13"/>
      <c r="C10" s="21" t="s">
        <v>106</v>
      </c>
      <c r="D10" s="19" t="s">
        <v>57</v>
      </c>
      <c r="E10" s="48">
        <v>350</v>
      </c>
      <c r="F10" s="13" t="s">
        <v>5</v>
      </c>
      <c r="G10" s="33">
        <v>0.2665</v>
      </c>
      <c r="H10" s="19"/>
      <c r="I10" s="19" t="s">
        <v>111</v>
      </c>
      <c r="J10" s="19" t="s">
        <v>111</v>
      </c>
      <c r="K10" s="19" t="s">
        <v>111</v>
      </c>
      <c r="L10" s="19" t="s">
        <v>111</v>
      </c>
      <c r="M10" s="19" t="s">
        <v>111</v>
      </c>
      <c r="N10" s="40">
        <v>35.3379662420912</v>
      </c>
      <c r="O10" s="41">
        <v>-120.002244502547</v>
      </c>
      <c r="P10" s="23"/>
      <c r="Q10" s="21"/>
      <c r="R10" s="19"/>
      <c r="S10" s="53"/>
      <c r="T10" s="13"/>
      <c r="U10" s="13"/>
      <c r="V10" s="19"/>
      <c r="W10" s="19"/>
      <c r="X10" s="19"/>
      <c r="Y10" s="19"/>
      <c r="Z10" s="19"/>
      <c r="AA10" s="19"/>
      <c r="AB10" s="40"/>
      <c r="AC10" s="41"/>
    </row>
    <row r="11" spans="2:29" ht="15" customHeight="1">
      <c r="B11" s="13"/>
      <c r="C11" s="21" t="s">
        <v>107</v>
      </c>
      <c r="D11" s="19" t="s">
        <v>58</v>
      </c>
      <c r="E11" s="48">
        <v>87.9</v>
      </c>
      <c r="F11" s="13" t="s">
        <v>5</v>
      </c>
      <c r="G11" s="33">
        <v>0.2665</v>
      </c>
      <c r="H11" s="19" t="s">
        <v>111</v>
      </c>
      <c r="I11" s="19"/>
      <c r="J11" s="19"/>
      <c r="K11" s="19"/>
      <c r="L11" s="19"/>
      <c r="M11" s="19"/>
      <c r="N11" s="40" t="s">
        <v>114</v>
      </c>
      <c r="O11" s="41"/>
      <c r="P11" s="23"/>
      <c r="Q11" s="21"/>
      <c r="R11" s="19"/>
      <c r="S11" s="53"/>
      <c r="T11" s="13"/>
      <c r="U11" s="13"/>
      <c r="V11" s="19"/>
      <c r="W11" s="19"/>
      <c r="X11" s="19"/>
      <c r="Y11" s="19"/>
      <c r="Z11" s="19"/>
      <c r="AA11" s="19"/>
      <c r="AB11" s="40"/>
      <c r="AC11" s="41"/>
    </row>
    <row r="12" spans="2:29" ht="15" customHeight="1">
      <c r="B12" s="13"/>
      <c r="C12" s="11" t="s">
        <v>330</v>
      </c>
      <c r="D12" s="8" t="s">
        <v>331</v>
      </c>
      <c r="E12" s="69">
        <v>238</v>
      </c>
      <c r="F12" s="68" t="s">
        <v>8</v>
      </c>
      <c r="G12" s="65">
        <v>0.235</v>
      </c>
      <c r="H12" s="8" t="s">
        <v>111</v>
      </c>
      <c r="I12" s="8"/>
      <c r="J12" s="8"/>
      <c r="K12" s="8"/>
      <c r="L12" s="8"/>
      <c r="M12" s="8"/>
      <c r="N12" s="40" t="s">
        <v>159</v>
      </c>
      <c r="O12" s="41"/>
      <c r="P12" s="23"/>
      <c r="Q12" s="21"/>
      <c r="R12" s="19"/>
      <c r="S12" s="53"/>
      <c r="T12" s="13"/>
      <c r="U12" s="13"/>
      <c r="V12" s="19"/>
      <c r="W12" s="19"/>
      <c r="X12" s="19"/>
      <c r="Y12" s="19"/>
      <c r="Z12" s="19"/>
      <c r="AA12" s="19"/>
      <c r="AB12" s="40"/>
      <c r="AC12" s="41"/>
    </row>
    <row r="13" spans="1:29" ht="14.25">
      <c r="A13" s="38">
        <v>4</v>
      </c>
      <c r="B13" s="13" t="s">
        <v>9</v>
      </c>
      <c r="C13" s="11"/>
      <c r="D13" s="8"/>
      <c r="E13" s="69"/>
      <c r="F13" s="68"/>
      <c r="G13" s="68"/>
      <c r="H13" s="8"/>
      <c r="I13" s="8"/>
      <c r="J13" s="8"/>
      <c r="K13" s="8"/>
      <c r="L13" s="8"/>
      <c r="M13" s="8"/>
      <c r="N13" s="40"/>
      <c r="O13" s="41"/>
      <c r="P13" s="23"/>
      <c r="Q13" s="21"/>
      <c r="R13" s="19"/>
      <c r="S13" s="53"/>
      <c r="T13" s="13"/>
      <c r="U13" s="13"/>
      <c r="V13" s="19"/>
      <c r="W13" s="19"/>
      <c r="X13" s="19"/>
      <c r="Y13" s="19"/>
      <c r="Z13" s="19"/>
      <c r="AA13" s="19"/>
      <c r="AB13" s="40"/>
      <c r="AC13" s="41"/>
    </row>
    <row r="14" spans="1:29" ht="14.25">
      <c r="A14" s="38">
        <v>5</v>
      </c>
      <c r="B14" s="13" t="s">
        <v>14</v>
      </c>
      <c r="C14" s="11" t="s">
        <v>116</v>
      </c>
      <c r="D14" s="8" t="s">
        <v>59</v>
      </c>
      <c r="E14" s="69">
        <v>38.8</v>
      </c>
      <c r="F14" s="68" t="s">
        <v>5</v>
      </c>
      <c r="G14" s="65">
        <v>0.29</v>
      </c>
      <c r="H14" s="8"/>
      <c r="I14" s="8"/>
      <c r="J14" s="8"/>
      <c r="K14" s="8" t="s">
        <v>111</v>
      </c>
      <c r="L14" s="8"/>
      <c r="M14" s="8"/>
      <c r="N14" s="40">
        <v>34.6683329877157</v>
      </c>
      <c r="O14" s="41">
        <v>-118.310134078839</v>
      </c>
      <c r="P14" s="23"/>
      <c r="Q14" s="11"/>
      <c r="R14" s="19"/>
      <c r="S14" s="53"/>
      <c r="T14" s="13"/>
      <c r="U14" s="13"/>
      <c r="V14" s="19"/>
      <c r="W14" s="19"/>
      <c r="X14" s="19"/>
      <c r="Y14" s="19"/>
      <c r="Z14" s="19"/>
      <c r="AA14" s="19"/>
      <c r="AB14" s="40"/>
      <c r="AC14" s="41"/>
    </row>
    <row r="15" spans="1:29" ht="14.25">
      <c r="A15" s="38">
        <v>6</v>
      </c>
      <c r="B15" s="13" t="s">
        <v>15</v>
      </c>
      <c r="C15" s="11" t="s">
        <v>117</v>
      </c>
      <c r="D15" s="8" t="s">
        <v>60</v>
      </c>
      <c r="E15" s="69">
        <v>174.4</v>
      </c>
      <c r="F15" s="68" t="s">
        <v>5</v>
      </c>
      <c r="G15" s="65">
        <v>0.29</v>
      </c>
      <c r="H15" s="8"/>
      <c r="I15" s="8"/>
      <c r="J15" s="8"/>
      <c r="K15" s="8" t="s">
        <v>111</v>
      </c>
      <c r="L15" s="8"/>
      <c r="M15" s="8"/>
      <c r="N15" s="40">
        <v>33.0725364685018</v>
      </c>
      <c r="O15" s="41">
        <v>-115.799147028319</v>
      </c>
      <c r="P15" s="26"/>
      <c r="Q15" s="11" t="s">
        <v>138</v>
      </c>
      <c r="R15" s="19" t="s">
        <v>80</v>
      </c>
      <c r="S15" s="53">
        <v>300</v>
      </c>
      <c r="T15" s="13" t="s">
        <v>16</v>
      </c>
      <c r="U15" s="33">
        <v>0.2668</v>
      </c>
      <c r="V15" s="8"/>
      <c r="W15" s="8" t="s">
        <v>111</v>
      </c>
      <c r="X15" s="8"/>
      <c r="Y15" s="8" t="s">
        <v>111</v>
      </c>
      <c r="Z15" s="102" t="s">
        <v>111</v>
      </c>
      <c r="AA15" s="8"/>
      <c r="AB15" s="40">
        <v>33.2206533354738</v>
      </c>
      <c r="AC15" s="41">
        <v>-116.00487918243</v>
      </c>
    </row>
    <row r="16" spans="2:29" ht="14.25">
      <c r="B16" s="13"/>
      <c r="C16" s="11" t="s">
        <v>118</v>
      </c>
      <c r="D16" s="8" t="s">
        <v>61</v>
      </c>
      <c r="E16" s="69">
        <v>55.8</v>
      </c>
      <c r="F16" s="68" t="s">
        <v>5</v>
      </c>
      <c r="G16" s="65">
        <v>0.29</v>
      </c>
      <c r="H16" s="8"/>
      <c r="I16" s="8" t="s">
        <v>111</v>
      </c>
      <c r="J16" s="8"/>
      <c r="K16" s="8"/>
      <c r="L16" s="8"/>
      <c r="M16" s="8"/>
      <c r="N16" s="40">
        <v>32.7854957365004</v>
      </c>
      <c r="O16" s="41">
        <v>-115.823183068396</v>
      </c>
      <c r="P16" s="26"/>
      <c r="Q16" s="11" t="s">
        <v>139</v>
      </c>
      <c r="R16" s="19" t="s">
        <v>81</v>
      </c>
      <c r="S16" s="53">
        <v>92.7</v>
      </c>
      <c r="T16" s="13" t="s">
        <v>16</v>
      </c>
      <c r="U16" s="33">
        <v>0.2668</v>
      </c>
      <c r="V16" s="8"/>
      <c r="W16" s="8"/>
      <c r="X16" s="8" t="s">
        <v>111</v>
      </c>
      <c r="Y16" s="8"/>
      <c r="Z16" s="8"/>
      <c r="AA16" s="8"/>
      <c r="AB16" s="40" t="s">
        <v>160</v>
      </c>
      <c r="AC16" s="41"/>
    </row>
    <row r="17" spans="2:29" ht="14.25">
      <c r="B17" s="13"/>
      <c r="C17" s="11" t="s">
        <v>156</v>
      </c>
      <c r="D17" s="8" t="s">
        <v>155</v>
      </c>
      <c r="E17" s="69">
        <v>49.4</v>
      </c>
      <c r="F17" s="68" t="s">
        <v>5</v>
      </c>
      <c r="G17" s="65">
        <v>0.29</v>
      </c>
      <c r="H17" s="8"/>
      <c r="I17" s="8"/>
      <c r="J17" s="8"/>
      <c r="K17" s="8"/>
      <c r="L17" s="8" t="s">
        <v>111</v>
      </c>
      <c r="M17" s="8"/>
      <c r="N17" s="40" t="s">
        <v>159</v>
      </c>
      <c r="O17" s="41"/>
      <c r="P17" s="26"/>
      <c r="Q17" s="11"/>
      <c r="R17" s="19"/>
      <c r="S17" s="53"/>
      <c r="T17" s="13"/>
      <c r="U17" s="13"/>
      <c r="V17" s="8"/>
      <c r="W17" s="8"/>
      <c r="X17" s="8"/>
      <c r="Y17" s="8"/>
      <c r="Z17" s="8"/>
      <c r="AA17" s="8"/>
      <c r="AB17" s="40"/>
      <c r="AC17" s="41"/>
    </row>
    <row r="18" spans="2:29" ht="14.25">
      <c r="B18" s="13"/>
      <c r="C18" s="11" t="s">
        <v>157</v>
      </c>
      <c r="D18" s="8" t="s">
        <v>158</v>
      </c>
      <c r="E18" s="69">
        <v>15.3</v>
      </c>
      <c r="F18" s="68" t="s">
        <v>5</v>
      </c>
      <c r="G18" s="65">
        <v>0.29</v>
      </c>
      <c r="H18" s="8"/>
      <c r="I18" s="8"/>
      <c r="J18" s="8" t="s">
        <v>111</v>
      </c>
      <c r="K18" s="8"/>
      <c r="L18" s="8"/>
      <c r="M18" s="8"/>
      <c r="N18" s="40" t="s">
        <v>159</v>
      </c>
      <c r="O18" s="41"/>
      <c r="P18" s="26"/>
      <c r="Q18" s="11"/>
      <c r="R18" s="19"/>
      <c r="S18" s="53"/>
      <c r="T18" s="13"/>
      <c r="U18" s="13"/>
      <c r="V18" s="8"/>
      <c r="W18" s="8"/>
      <c r="X18" s="8"/>
      <c r="Y18" s="8"/>
      <c r="Z18" s="8"/>
      <c r="AA18" s="8"/>
      <c r="AB18" s="40"/>
      <c r="AC18" s="41"/>
    </row>
    <row r="19" spans="1:29" ht="14.25">
      <c r="A19" s="38">
        <v>7</v>
      </c>
      <c r="B19" s="13" t="s">
        <v>17</v>
      </c>
      <c r="C19" s="11"/>
      <c r="D19" s="8"/>
      <c r="E19" s="69"/>
      <c r="F19" s="68"/>
      <c r="G19" s="68"/>
      <c r="H19" s="8"/>
      <c r="I19" s="8"/>
      <c r="J19" s="8"/>
      <c r="K19" s="8"/>
      <c r="L19" s="8"/>
      <c r="M19" s="8"/>
      <c r="N19" s="40"/>
      <c r="O19" s="41"/>
      <c r="P19" s="23"/>
      <c r="Q19" s="21" t="s">
        <v>147</v>
      </c>
      <c r="R19" s="19" t="s">
        <v>82</v>
      </c>
      <c r="S19" s="53">
        <v>62</v>
      </c>
      <c r="T19" s="13" t="s">
        <v>16</v>
      </c>
      <c r="U19" s="33">
        <v>0.2668</v>
      </c>
      <c r="V19" s="8" t="s">
        <v>111</v>
      </c>
      <c r="W19" s="8" t="s">
        <v>111</v>
      </c>
      <c r="X19" s="8" t="s">
        <v>111</v>
      </c>
      <c r="Y19" s="8" t="s">
        <v>111</v>
      </c>
      <c r="Z19" s="8" t="s">
        <v>111</v>
      </c>
      <c r="AA19" s="102" t="s">
        <v>111</v>
      </c>
      <c r="AB19" s="43">
        <v>35.1084331875325</v>
      </c>
      <c r="AC19" s="44">
        <v>-117.716343455969</v>
      </c>
    </row>
    <row r="20" spans="1:29" ht="14.25">
      <c r="A20" s="38">
        <v>8</v>
      </c>
      <c r="B20" s="13" t="s">
        <v>18</v>
      </c>
      <c r="C20" s="11"/>
      <c r="D20" s="8"/>
      <c r="E20" s="69"/>
      <c r="F20" s="68"/>
      <c r="G20" s="68"/>
      <c r="H20" s="8"/>
      <c r="I20" s="8"/>
      <c r="J20" s="8"/>
      <c r="K20" s="8"/>
      <c r="L20" s="8"/>
      <c r="M20" s="8"/>
      <c r="N20" s="103"/>
      <c r="O20" s="104"/>
      <c r="P20" s="23"/>
      <c r="Q20" s="21"/>
      <c r="R20" s="19"/>
      <c r="S20" s="53"/>
      <c r="T20" s="13"/>
      <c r="U20" s="13"/>
      <c r="V20" s="8"/>
      <c r="W20" s="8"/>
      <c r="X20" s="8"/>
      <c r="Y20" s="8"/>
      <c r="Z20" s="8"/>
      <c r="AA20" s="8"/>
      <c r="AB20" s="42"/>
      <c r="AC20" s="45"/>
    </row>
    <row r="21" spans="1:29" ht="14.25">
      <c r="A21" s="38">
        <v>9</v>
      </c>
      <c r="B21" s="13" t="s">
        <v>20</v>
      </c>
      <c r="C21" s="11" t="s">
        <v>119</v>
      </c>
      <c r="D21" s="8" t="s">
        <v>62</v>
      </c>
      <c r="E21" s="69">
        <v>300</v>
      </c>
      <c r="F21" s="68" t="s">
        <v>5</v>
      </c>
      <c r="G21" s="65">
        <v>0.29</v>
      </c>
      <c r="H21" s="8"/>
      <c r="I21" s="8" t="s">
        <v>111</v>
      </c>
      <c r="J21" s="8"/>
      <c r="K21" s="8" t="s">
        <v>111</v>
      </c>
      <c r="L21" s="8"/>
      <c r="M21" s="8"/>
      <c r="N21" s="40">
        <v>35.4650793203712</v>
      </c>
      <c r="O21" s="41">
        <v>-115.539639664325</v>
      </c>
      <c r="P21" s="23"/>
      <c r="Q21" s="21" t="s">
        <v>140</v>
      </c>
      <c r="R21" s="19" t="s">
        <v>83</v>
      </c>
      <c r="S21" s="53">
        <v>110</v>
      </c>
      <c r="T21" s="13" t="s">
        <v>16</v>
      </c>
      <c r="U21" s="33">
        <v>0.2668</v>
      </c>
      <c r="V21" s="19"/>
      <c r="W21" s="19" t="s">
        <v>111</v>
      </c>
      <c r="X21" s="19"/>
      <c r="Y21" s="19" t="s">
        <v>111</v>
      </c>
      <c r="Z21" s="19"/>
      <c r="AA21" s="19"/>
      <c r="AB21" s="40">
        <v>35.5866729038545</v>
      </c>
      <c r="AC21" s="41">
        <v>-115.446041002282</v>
      </c>
    </row>
    <row r="22" spans="2:29" ht="14.25">
      <c r="B22" s="13"/>
      <c r="C22" s="11"/>
      <c r="D22" s="8"/>
      <c r="E22" s="69"/>
      <c r="F22" s="68"/>
      <c r="G22" s="68"/>
      <c r="H22" s="8"/>
      <c r="I22" s="8"/>
      <c r="J22" s="8"/>
      <c r="K22" s="8"/>
      <c r="L22" s="8"/>
      <c r="M22" s="8"/>
      <c r="N22" s="40"/>
      <c r="O22" s="41"/>
      <c r="P22" s="23"/>
      <c r="Q22" s="21" t="s">
        <v>148</v>
      </c>
      <c r="R22" s="19" t="s">
        <v>84</v>
      </c>
      <c r="S22" s="53">
        <v>300</v>
      </c>
      <c r="T22" s="13" t="s">
        <v>16</v>
      </c>
      <c r="U22" s="33">
        <v>0.2668</v>
      </c>
      <c r="V22" s="19"/>
      <c r="W22" s="19" t="s">
        <v>111</v>
      </c>
      <c r="X22" s="19"/>
      <c r="Y22" s="19" t="s">
        <v>111</v>
      </c>
      <c r="Z22" s="19"/>
      <c r="AA22" s="19"/>
      <c r="AB22" s="43">
        <v>35.4923460665983</v>
      </c>
      <c r="AC22" s="44">
        <v>-115.311342691444</v>
      </c>
    </row>
    <row r="23" spans="1:29" ht="14.25">
      <c r="A23" s="38">
        <v>10</v>
      </c>
      <c r="B23" s="13" t="s">
        <v>34</v>
      </c>
      <c r="C23" s="11"/>
      <c r="D23" s="8"/>
      <c r="E23" s="69"/>
      <c r="F23" s="68"/>
      <c r="G23" s="68"/>
      <c r="H23" s="8"/>
      <c r="I23" s="8"/>
      <c r="J23" s="8"/>
      <c r="K23" s="8"/>
      <c r="L23" s="8"/>
      <c r="M23" s="8"/>
      <c r="N23" s="40"/>
      <c r="O23" s="41"/>
      <c r="P23" s="23"/>
      <c r="Q23" s="21"/>
      <c r="R23" s="19"/>
      <c r="S23" s="53"/>
      <c r="T23" s="13"/>
      <c r="U23" s="13"/>
      <c r="V23" s="19"/>
      <c r="W23" s="19"/>
      <c r="X23" s="19"/>
      <c r="Y23" s="19"/>
      <c r="Z23" s="19"/>
      <c r="AA23" s="19"/>
      <c r="AB23" s="43"/>
      <c r="AC23" s="44"/>
    </row>
    <row r="24" spans="1:32" ht="28.5">
      <c r="A24" s="38">
        <v>11</v>
      </c>
      <c r="B24" s="13" t="s">
        <v>43</v>
      </c>
      <c r="C24" s="11" t="s">
        <v>120</v>
      </c>
      <c r="D24" s="8" t="s">
        <v>63</v>
      </c>
      <c r="E24" s="69">
        <v>50</v>
      </c>
      <c r="F24" s="68" t="s">
        <v>5</v>
      </c>
      <c r="G24" s="65">
        <v>0.2665</v>
      </c>
      <c r="H24" s="8" t="s">
        <v>111</v>
      </c>
      <c r="I24" s="8" t="s">
        <v>111</v>
      </c>
      <c r="J24" s="8" t="s">
        <v>111</v>
      </c>
      <c r="K24" s="8" t="s">
        <v>111</v>
      </c>
      <c r="L24" s="102" t="s">
        <v>111</v>
      </c>
      <c r="M24" s="8" t="s">
        <v>111</v>
      </c>
      <c r="N24" s="40">
        <v>35.8036219939178</v>
      </c>
      <c r="O24" s="41">
        <v>-120.063105085361</v>
      </c>
      <c r="P24" s="23"/>
      <c r="Q24" s="21" t="s">
        <v>141</v>
      </c>
      <c r="R24" s="19" t="s">
        <v>85</v>
      </c>
      <c r="S24" s="53">
        <v>150</v>
      </c>
      <c r="T24" s="21" t="s">
        <v>162</v>
      </c>
      <c r="U24" s="33">
        <v>0.36</v>
      </c>
      <c r="V24" s="19" t="s">
        <v>111</v>
      </c>
      <c r="W24" s="19" t="s">
        <v>111</v>
      </c>
      <c r="X24" s="19" t="s">
        <v>111</v>
      </c>
      <c r="Y24" s="19" t="s">
        <v>111</v>
      </c>
      <c r="Z24" s="19" t="s">
        <v>111</v>
      </c>
      <c r="AA24" s="19" t="s">
        <v>111</v>
      </c>
      <c r="AB24" s="43">
        <v>34.0444486713102</v>
      </c>
      <c r="AC24" s="44">
        <v>-114.819979995536</v>
      </c>
      <c r="AD24" s="121" t="s">
        <v>170</v>
      </c>
      <c r="AE24" s="122"/>
      <c r="AF24" s="122"/>
    </row>
    <row r="25" spans="2:29" ht="14.25">
      <c r="B25" s="13"/>
      <c r="C25" s="21" t="s">
        <v>121</v>
      </c>
      <c r="D25" s="19" t="s">
        <v>64</v>
      </c>
      <c r="E25" s="48">
        <v>232</v>
      </c>
      <c r="F25" s="13" t="s">
        <v>5</v>
      </c>
      <c r="G25" s="33">
        <v>0.2665</v>
      </c>
      <c r="H25" s="19"/>
      <c r="I25" s="19" t="s">
        <v>111</v>
      </c>
      <c r="J25" s="19"/>
      <c r="K25" s="19" t="s">
        <v>111</v>
      </c>
      <c r="L25" s="19"/>
      <c r="M25" s="19"/>
      <c r="N25" s="40">
        <v>35.6493257123887</v>
      </c>
      <c r="O25" s="41">
        <v>-119.81615068079</v>
      </c>
      <c r="P25" s="23"/>
      <c r="Q25" s="21" t="s">
        <v>142</v>
      </c>
      <c r="R25" s="19" t="s">
        <v>86</v>
      </c>
      <c r="S25" s="53">
        <v>370</v>
      </c>
      <c r="T25" s="13" t="s">
        <v>16</v>
      </c>
      <c r="U25" s="33">
        <v>0.2668</v>
      </c>
      <c r="V25" s="19"/>
      <c r="W25" s="19" t="s">
        <v>111</v>
      </c>
      <c r="X25" s="19"/>
      <c r="Y25" s="19" t="s">
        <v>111</v>
      </c>
      <c r="Z25" s="19"/>
      <c r="AA25" s="19"/>
      <c r="AB25" s="40">
        <v>35.0333172172659</v>
      </c>
      <c r="AC25" s="44">
        <v>-117.270793326782</v>
      </c>
    </row>
    <row r="26" spans="1:29" ht="14.25">
      <c r="A26" s="38">
        <v>12</v>
      </c>
      <c r="B26" s="13" t="s">
        <v>22</v>
      </c>
      <c r="C26" s="21"/>
      <c r="D26" s="19"/>
      <c r="E26" s="48"/>
      <c r="F26" s="13"/>
      <c r="G26" s="13"/>
      <c r="H26" s="19"/>
      <c r="I26" s="19"/>
      <c r="J26" s="19"/>
      <c r="K26" s="19"/>
      <c r="L26" s="19"/>
      <c r="M26" s="19"/>
      <c r="N26" s="40"/>
      <c r="O26" s="41"/>
      <c r="P26" s="23"/>
      <c r="Q26" s="21"/>
      <c r="R26" s="19"/>
      <c r="S26" s="53"/>
      <c r="T26" s="13"/>
      <c r="U26" s="13"/>
      <c r="V26" s="19"/>
      <c r="W26" s="19"/>
      <c r="X26" s="19"/>
      <c r="Y26" s="19"/>
      <c r="Z26" s="19"/>
      <c r="AA26" s="19"/>
      <c r="AB26" s="40"/>
      <c r="AC26" s="41"/>
    </row>
    <row r="27" spans="1:29" ht="14.25">
      <c r="A27" s="38">
        <v>13</v>
      </c>
      <c r="B27" s="13" t="s">
        <v>23</v>
      </c>
      <c r="C27" s="21"/>
      <c r="D27" s="19"/>
      <c r="E27" s="48"/>
      <c r="F27" s="13"/>
      <c r="G27" s="13"/>
      <c r="H27" s="19"/>
      <c r="I27" s="19"/>
      <c r="J27" s="19"/>
      <c r="K27" s="19"/>
      <c r="L27" s="19"/>
      <c r="M27" s="19"/>
      <c r="N27" s="40"/>
      <c r="O27" s="41"/>
      <c r="P27" s="23"/>
      <c r="Q27" s="21"/>
      <c r="R27" s="19"/>
      <c r="S27" s="53"/>
      <c r="T27" s="13"/>
      <c r="U27" s="13"/>
      <c r="V27" s="19"/>
      <c r="W27" s="19"/>
      <c r="X27" s="19"/>
      <c r="Y27" s="19"/>
      <c r="Z27" s="19"/>
      <c r="AA27" s="19"/>
      <c r="AB27" s="40"/>
      <c r="AC27" s="41"/>
    </row>
    <row r="28" spans="1:29" ht="14.25">
      <c r="A28" s="38">
        <v>14</v>
      </c>
      <c r="B28" s="13" t="s">
        <v>24</v>
      </c>
      <c r="C28" s="21" t="s">
        <v>122</v>
      </c>
      <c r="D28" s="19" t="s">
        <v>65</v>
      </c>
      <c r="E28" s="48">
        <v>75</v>
      </c>
      <c r="F28" s="13" t="s">
        <v>5</v>
      </c>
      <c r="G28" s="33">
        <v>0.2975</v>
      </c>
      <c r="H28" s="19"/>
      <c r="I28" s="19" t="s">
        <v>111</v>
      </c>
      <c r="J28" s="19"/>
      <c r="K28" s="19" t="s">
        <v>111</v>
      </c>
      <c r="L28" s="19"/>
      <c r="M28" s="19"/>
      <c r="N28" s="40">
        <v>34.8574230980827</v>
      </c>
      <c r="O28" s="41">
        <v>-116.867473819049</v>
      </c>
      <c r="P28" s="23"/>
      <c r="Q28" s="21" t="s">
        <v>143</v>
      </c>
      <c r="R28" s="19" t="s">
        <v>87</v>
      </c>
      <c r="S28" s="53">
        <v>250</v>
      </c>
      <c r="T28" s="13" t="s">
        <v>16</v>
      </c>
      <c r="U28" s="33">
        <v>0.2668</v>
      </c>
      <c r="V28" s="19"/>
      <c r="W28" s="19" t="s">
        <v>111</v>
      </c>
      <c r="X28" s="19"/>
      <c r="Y28" s="19" t="s">
        <v>111</v>
      </c>
      <c r="Z28" s="19"/>
      <c r="AA28" s="19"/>
      <c r="AB28" s="40">
        <v>34.8126126913987</v>
      </c>
      <c r="AC28" s="41">
        <v>-116.447111698121</v>
      </c>
    </row>
    <row r="29" spans="2:29" ht="14.25">
      <c r="B29" s="13"/>
      <c r="C29" s="21"/>
      <c r="D29" s="19"/>
      <c r="E29" s="48"/>
      <c r="F29" s="13"/>
      <c r="G29" s="13"/>
      <c r="H29" s="19"/>
      <c r="I29" s="19"/>
      <c r="J29" s="19"/>
      <c r="K29" s="19"/>
      <c r="L29" s="19"/>
      <c r="M29" s="19"/>
      <c r="N29" s="40"/>
      <c r="O29" s="41"/>
      <c r="P29" s="23"/>
      <c r="Q29" s="21" t="s">
        <v>149</v>
      </c>
      <c r="R29" s="19" t="s">
        <v>88</v>
      </c>
      <c r="S29" s="53">
        <v>250</v>
      </c>
      <c r="T29" s="13" t="s">
        <v>16</v>
      </c>
      <c r="U29" s="33">
        <v>0.2668</v>
      </c>
      <c r="V29" s="19"/>
      <c r="W29" s="19" t="s">
        <v>111</v>
      </c>
      <c r="X29" s="19"/>
      <c r="Y29" s="19" t="s">
        <v>111</v>
      </c>
      <c r="Z29" s="19"/>
      <c r="AA29" s="19"/>
      <c r="AB29" s="40">
        <v>34.8416388232173</v>
      </c>
      <c r="AC29" s="41">
        <v>-116.552885970083</v>
      </c>
    </row>
    <row r="30" spans="2:29" ht="14.25">
      <c r="B30" s="13"/>
      <c r="C30" s="21"/>
      <c r="D30" s="19"/>
      <c r="E30" s="48"/>
      <c r="F30" s="13"/>
      <c r="G30" s="13"/>
      <c r="H30" s="19"/>
      <c r="I30" s="19"/>
      <c r="J30" s="19"/>
      <c r="K30" s="19"/>
      <c r="L30" s="19"/>
      <c r="M30" s="19"/>
      <c r="N30" s="40"/>
      <c r="O30" s="41"/>
      <c r="P30" s="23"/>
      <c r="Q30" s="21" t="s">
        <v>150</v>
      </c>
      <c r="R30" s="19" t="s">
        <v>89</v>
      </c>
      <c r="S30" s="53">
        <v>275</v>
      </c>
      <c r="T30" s="13" t="s">
        <v>16</v>
      </c>
      <c r="U30" s="33">
        <v>0.2668</v>
      </c>
      <c r="V30" s="19" t="s">
        <v>111</v>
      </c>
      <c r="W30" s="19"/>
      <c r="X30" s="19" t="s">
        <v>111</v>
      </c>
      <c r="Y30" s="19"/>
      <c r="Z30" s="19" t="s">
        <v>111</v>
      </c>
      <c r="AA30" s="19" t="s">
        <v>111</v>
      </c>
      <c r="AB30" s="40" t="s">
        <v>161</v>
      </c>
      <c r="AC30" s="41"/>
    </row>
    <row r="31" spans="2:29" ht="14.25">
      <c r="B31" s="13"/>
      <c r="C31" s="21"/>
      <c r="D31" s="19"/>
      <c r="E31" s="48"/>
      <c r="F31" s="13"/>
      <c r="G31" s="13"/>
      <c r="H31" s="19"/>
      <c r="I31" s="19"/>
      <c r="J31" s="19"/>
      <c r="K31" s="19"/>
      <c r="L31" s="19"/>
      <c r="M31" s="19"/>
      <c r="N31" s="43"/>
      <c r="O31" s="44"/>
      <c r="P31" s="23"/>
      <c r="Q31" s="21" t="s">
        <v>151</v>
      </c>
      <c r="R31" s="19" t="s">
        <v>90</v>
      </c>
      <c r="S31" s="53">
        <v>400</v>
      </c>
      <c r="T31" s="13" t="s">
        <v>16</v>
      </c>
      <c r="U31" s="33">
        <v>0.2668</v>
      </c>
      <c r="V31" s="19"/>
      <c r="W31" s="19" t="s">
        <v>111</v>
      </c>
      <c r="X31" s="19"/>
      <c r="Y31" s="19" t="s">
        <v>111</v>
      </c>
      <c r="Z31" s="19"/>
      <c r="AA31" s="19"/>
      <c r="AB31" s="43">
        <v>34.8248006092343</v>
      </c>
      <c r="AC31" s="44">
        <v>-116.562083162476</v>
      </c>
    </row>
    <row r="32" spans="2:29" ht="14.25">
      <c r="B32" s="13"/>
      <c r="C32" s="21"/>
      <c r="D32" s="19"/>
      <c r="E32" s="48"/>
      <c r="F32" s="13"/>
      <c r="G32" s="13"/>
      <c r="H32" s="19"/>
      <c r="I32" s="19"/>
      <c r="J32" s="19"/>
      <c r="K32" s="19"/>
      <c r="L32" s="19"/>
      <c r="M32" s="19"/>
      <c r="N32" s="43"/>
      <c r="O32" s="44"/>
      <c r="P32" s="23"/>
      <c r="Q32" s="21" t="s">
        <v>152</v>
      </c>
      <c r="R32" s="19" t="s">
        <v>91</v>
      </c>
      <c r="S32" s="53">
        <v>400</v>
      </c>
      <c r="T32" s="13" t="s">
        <v>16</v>
      </c>
      <c r="U32" s="33">
        <v>0.2668</v>
      </c>
      <c r="V32" s="19"/>
      <c r="W32" s="19" t="s">
        <v>111</v>
      </c>
      <c r="X32" s="19"/>
      <c r="Y32" s="19" t="s">
        <v>111</v>
      </c>
      <c r="Z32" s="19"/>
      <c r="AA32" s="19"/>
      <c r="AB32" s="43">
        <v>34.794357561229</v>
      </c>
      <c r="AC32" s="44">
        <v>-116.391552202054</v>
      </c>
    </row>
    <row r="33" spans="2:29" ht="14.25">
      <c r="B33" s="13"/>
      <c r="C33" s="21"/>
      <c r="D33" s="19"/>
      <c r="E33" s="48"/>
      <c r="F33" s="13"/>
      <c r="G33" s="13"/>
      <c r="H33" s="19"/>
      <c r="I33" s="19"/>
      <c r="J33" s="19"/>
      <c r="K33" s="19"/>
      <c r="L33" s="19"/>
      <c r="M33" s="19"/>
      <c r="N33" s="43"/>
      <c r="O33" s="44"/>
      <c r="P33" s="23"/>
      <c r="Q33" s="21" t="s">
        <v>153</v>
      </c>
      <c r="R33" s="19" t="s">
        <v>92</v>
      </c>
      <c r="S33" s="53">
        <v>400</v>
      </c>
      <c r="T33" s="13" t="s">
        <v>16</v>
      </c>
      <c r="U33" s="33">
        <v>0.2668</v>
      </c>
      <c r="V33" s="19"/>
      <c r="W33" s="19" t="s">
        <v>111</v>
      </c>
      <c r="X33" s="19"/>
      <c r="Y33" s="19" t="s">
        <v>111</v>
      </c>
      <c r="Z33" s="19"/>
      <c r="AA33" s="19"/>
      <c r="AB33" s="43">
        <v>34.7681692268905</v>
      </c>
      <c r="AC33" s="44">
        <v>-116.427520189568</v>
      </c>
    </row>
    <row r="34" spans="1:29" ht="14.25">
      <c r="A34" s="38">
        <v>15</v>
      </c>
      <c r="B34" s="13" t="s">
        <v>25</v>
      </c>
      <c r="C34" s="21" t="s">
        <v>123</v>
      </c>
      <c r="D34" s="19" t="s">
        <v>66</v>
      </c>
      <c r="E34" s="48">
        <v>300</v>
      </c>
      <c r="F34" s="13" t="s">
        <v>8</v>
      </c>
      <c r="G34" s="33">
        <v>0.2663</v>
      </c>
      <c r="H34" s="19" t="s">
        <v>111</v>
      </c>
      <c r="I34" s="19" t="s">
        <v>111</v>
      </c>
      <c r="J34" s="19" t="s">
        <v>111</v>
      </c>
      <c r="K34" s="19" t="s">
        <v>111</v>
      </c>
      <c r="L34" s="19" t="s">
        <v>111</v>
      </c>
      <c r="M34" s="19" t="s">
        <v>111</v>
      </c>
      <c r="N34" s="40">
        <v>33.814102</v>
      </c>
      <c r="O34" s="41">
        <v>-115.404655</v>
      </c>
      <c r="P34" s="23"/>
      <c r="Q34" s="21" t="s">
        <v>144</v>
      </c>
      <c r="R34" s="19" t="s">
        <v>93</v>
      </c>
      <c r="S34" s="53">
        <v>250</v>
      </c>
      <c r="T34" s="13" t="s">
        <v>16</v>
      </c>
      <c r="U34" s="33">
        <v>0.2668</v>
      </c>
      <c r="V34" s="19" t="s">
        <v>111</v>
      </c>
      <c r="W34" s="19" t="s">
        <v>111</v>
      </c>
      <c r="X34" s="19" t="s">
        <v>111</v>
      </c>
      <c r="Y34" s="19" t="s">
        <v>111</v>
      </c>
      <c r="Z34" s="19" t="s">
        <v>111</v>
      </c>
      <c r="AA34" s="19" t="s">
        <v>111</v>
      </c>
      <c r="AB34" s="40">
        <v>33.7016855905375</v>
      </c>
      <c r="AC34" s="41">
        <v>-115.215109839287</v>
      </c>
    </row>
    <row r="35" spans="2:29" ht="14.25">
      <c r="B35" s="13"/>
      <c r="C35" s="21" t="s">
        <v>124</v>
      </c>
      <c r="D35" s="19" t="s">
        <v>67</v>
      </c>
      <c r="E35" s="48">
        <v>250</v>
      </c>
      <c r="F35" s="13" t="s">
        <v>8</v>
      </c>
      <c r="G35" s="33">
        <v>0.2663</v>
      </c>
      <c r="H35" s="19" t="s">
        <v>111</v>
      </c>
      <c r="I35" s="19" t="s">
        <v>111</v>
      </c>
      <c r="J35" s="19" t="s">
        <v>111</v>
      </c>
      <c r="K35" s="19" t="s">
        <v>111</v>
      </c>
      <c r="L35" s="19" t="s">
        <v>111</v>
      </c>
      <c r="M35" s="19" t="s">
        <v>111</v>
      </c>
      <c r="N35" s="43">
        <v>33.8676505142497</v>
      </c>
      <c r="O35" s="44">
        <v>-115.205607576533</v>
      </c>
      <c r="P35" s="23"/>
      <c r="Q35" s="21" t="s">
        <v>145</v>
      </c>
      <c r="R35" s="19" t="s">
        <v>94</v>
      </c>
      <c r="S35" s="53">
        <v>242</v>
      </c>
      <c r="T35" s="13" t="s">
        <v>16</v>
      </c>
      <c r="U35" s="33">
        <v>0.2668</v>
      </c>
      <c r="V35" s="19" t="s">
        <v>111</v>
      </c>
      <c r="W35" s="19" t="s">
        <v>111</v>
      </c>
      <c r="X35" s="19" t="s">
        <v>111</v>
      </c>
      <c r="Y35" s="19" t="s">
        <v>111</v>
      </c>
      <c r="Z35" s="19" t="s">
        <v>111</v>
      </c>
      <c r="AA35" s="19" t="s">
        <v>111</v>
      </c>
      <c r="AB35" s="43">
        <v>33.626464</v>
      </c>
      <c r="AC35" s="44">
        <v>-114.977981</v>
      </c>
    </row>
    <row r="36" spans="2:29" ht="14.25">
      <c r="B36" s="13"/>
      <c r="C36" s="21" t="s">
        <v>125</v>
      </c>
      <c r="D36" s="19" t="s">
        <v>68</v>
      </c>
      <c r="E36" s="48">
        <v>83</v>
      </c>
      <c r="F36" s="13" t="s">
        <v>5</v>
      </c>
      <c r="G36" s="33">
        <v>0.2873</v>
      </c>
      <c r="H36" s="19"/>
      <c r="I36" s="19"/>
      <c r="J36" s="19"/>
      <c r="K36" s="19"/>
      <c r="L36" s="19"/>
      <c r="M36" s="19" t="s">
        <v>111</v>
      </c>
      <c r="N36" s="43">
        <v>33.7709423432676</v>
      </c>
      <c r="O36" s="44">
        <v>-115.254270410513</v>
      </c>
      <c r="P36" s="23"/>
      <c r="Q36" s="21"/>
      <c r="R36" s="19"/>
      <c r="S36" s="53"/>
      <c r="T36" s="13"/>
      <c r="U36" s="13"/>
      <c r="V36" s="19"/>
      <c r="W36" s="19"/>
      <c r="X36" s="19"/>
      <c r="Y36" s="19"/>
      <c r="Z36" s="19"/>
      <c r="AA36" s="19"/>
      <c r="AB36" s="43"/>
      <c r="AC36" s="44"/>
    </row>
    <row r="37" spans="2:29" ht="14.25">
      <c r="B37" s="13"/>
      <c r="C37" s="21" t="s">
        <v>126</v>
      </c>
      <c r="D37" s="19" t="s">
        <v>69</v>
      </c>
      <c r="E37" s="48">
        <v>375</v>
      </c>
      <c r="F37" s="13" t="s">
        <v>5</v>
      </c>
      <c r="G37" s="33">
        <v>0.2742</v>
      </c>
      <c r="H37" s="19"/>
      <c r="I37" s="19"/>
      <c r="J37" s="19"/>
      <c r="K37" s="19"/>
      <c r="L37" s="19"/>
      <c r="M37" s="19" t="s">
        <v>111</v>
      </c>
      <c r="N37" s="40">
        <v>33.5717259137611</v>
      </c>
      <c r="O37" s="41">
        <v>-114.838282555929</v>
      </c>
      <c r="P37" s="23"/>
      <c r="Q37" s="21"/>
      <c r="R37" s="19"/>
      <c r="S37" s="53"/>
      <c r="T37" s="13"/>
      <c r="U37" s="13"/>
      <c r="V37" s="19"/>
      <c r="W37" s="19"/>
      <c r="X37" s="19"/>
      <c r="Y37" s="19"/>
      <c r="Z37" s="19"/>
      <c r="AA37" s="19"/>
      <c r="AB37" s="40"/>
      <c r="AC37" s="41"/>
    </row>
    <row r="38" spans="1:29" ht="14.25">
      <c r="A38" s="38">
        <v>16</v>
      </c>
      <c r="B38" s="13" t="s">
        <v>26</v>
      </c>
      <c r="C38" s="21"/>
      <c r="D38" s="19"/>
      <c r="E38" s="48"/>
      <c r="F38" s="13"/>
      <c r="G38" s="13"/>
      <c r="H38" s="19"/>
      <c r="I38" s="19"/>
      <c r="J38" s="19"/>
      <c r="K38" s="19"/>
      <c r="L38" s="19"/>
      <c r="M38" s="19"/>
      <c r="N38" s="42"/>
      <c r="O38" s="45"/>
      <c r="P38" s="23"/>
      <c r="Q38" s="21"/>
      <c r="R38" s="19"/>
      <c r="S38" s="53"/>
      <c r="T38" s="13"/>
      <c r="U38" s="13"/>
      <c r="V38" s="19"/>
      <c r="W38" s="19"/>
      <c r="X38" s="19"/>
      <c r="Y38" s="19"/>
      <c r="Z38" s="19"/>
      <c r="AA38" s="19"/>
      <c r="AB38" s="42"/>
      <c r="AC38" s="45"/>
    </row>
    <row r="39" spans="1:29" ht="28.5">
      <c r="A39" s="38">
        <v>17</v>
      </c>
      <c r="B39" s="13" t="s">
        <v>127</v>
      </c>
      <c r="C39" s="21" t="s">
        <v>128</v>
      </c>
      <c r="D39" s="19" t="s">
        <v>70</v>
      </c>
      <c r="E39" s="48">
        <v>30</v>
      </c>
      <c r="F39" s="13" t="s">
        <v>5</v>
      </c>
      <c r="G39" s="33">
        <v>0.2935</v>
      </c>
      <c r="H39" s="19"/>
      <c r="I39" s="19"/>
      <c r="J39" s="19"/>
      <c r="K39" s="19"/>
      <c r="L39" s="19"/>
      <c r="M39" s="19" t="s">
        <v>111</v>
      </c>
      <c r="N39" s="40">
        <v>34.3968174106408</v>
      </c>
      <c r="O39" s="41">
        <v>-116.85909527467</v>
      </c>
      <c r="P39" s="23"/>
      <c r="Q39" s="21"/>
      <c r="R39" s="19"/>
      <c r="S39" s="53"/>
      <c r="T39" s="13"/>
      <c r="U39" s="13"/>
      <c r="V39" s="19"/>
      <c r="W39" s="19"/>
      <c r="X39" s="19"/>
      <c r="Y39" s="19"/>
      <c r="Z39" s="19"/>
      <c r="AA39" s="19"/>
      <c r="AB39" s="40"/>
      <c r="AC39" s="41"/>
    </row>
    <row r="40" spans="1:29" ht="14.25">
      <c r="A40" s="38">
        <v>18</v>
      </c>
      <c r="B40" s="13" t="s">
        <v>28</v>
      </c>
      <c r="C40" s="21"/>
      <c r="D40" s="19"/>
      <c r="E40" s="48"/>
      <c r="F40" s="13"/>
      <c r="G40" s="13"/>
      <c r="H40" s="19"/>
      <c r="I40" s="19"/>
      <c r="J40" s="19"/>
      <c r="K40" s="19"/>
      <c r="L40" s="19"/>
      <c r="M40" s="19"/>
      <c r="N40" s="40"/>
      <c r="O40" s="41"/>
      <c r="P40" s="23"/>
      <c r="Q40" s="21"/>
      <c r="R40" s="19"/>
      <c r="S40" s="53"/>
      <c r="T40" s="13"/>
      <c r="U40" s="13"/>
      <c r="V40" s="19"/>
      <c r="W40" s="19"/>
      <c r="X40" s="19"/>
      <c r="Y40" s="19"/>
      <c r="Z40" s="19"/>
      <c r="AA40" s="19"/>
      <c r="AB40" s="40"/>
      <c r="AC40" s="41"/>
    </row>
    <row r="41" spans="1:29" ht="14.25">
      <c r="A41" s="38">
        <v>19</v>
      </c>
      <c r="B41" s="13" t="s">
        <v>29</v>
      </c>
      <c r="C41" s="21"/>
      <c r="D41" s="19"/>
      <c r="E41" s="48"/>
      <c r="F41" s="13"/>
      <c r="G41" s="13"/>
      <c r="H41" s="19"/>
      <c r="I41" s="19"/>
      <c r="J41" s="19"/>
      <c r="K41" s="19"/>
      <c r="L41" s="19"/>
      <c r="M41" s="19"/>
      <c r="N41" s="40"/>
      <c r="O41" s="41"/>
      <c r="P41" s="23"/>
      <c r="Q41" s="21"/>
      <c r="R41" s="19"/>
      <c r="S41" s="53"/>
      <c r="T41" s="13"/>
      <c r="U41" s="13"/>
      <c r="V41" s="19"/>
      <c r="W41" s="19"/>
      <c r="X41" s="19"/>
      <c r="Y41" s="19"/>
      <c r="Z41" s="19"/>
      <c r="AA41" s="19"/>
      <c r="AB41" s="40"/>
      <c r="AC41" s="41"/>
    </row>
    <row r="42" spans="1:29" ht="14.25">
      <c r="A42" s="38">
        <v>20</v>
      </c>
      <c r="B42" s="13" t="s">
        <v>30</v>
      </c>
      <c r="C42" s="21" t="s">
        <v>129</v>
      </c>
      <c r="D42" s="19" t="s">
        <v>71</v>
      </c>
      <c r="E42" s="48">
        <v>341</v>
      </c>
      <c r="F42" s="13" t="s">
        <v>8</v>
      </c>
      <c r="G42" s="33">
        <v>0.235</v>
      </c>
      <c r="H42" s="19"/>
      <c r="I42" s="19" t="s">
        <v>111</v>
      </c>
      <c r="J42" s="19"/>
      <c r="K42" s="19" t="s">
        <v>111</v>
      </c>
      <c r="L42" s="19"/>
      <c r="M42" s="19"/>
      <c r="N42" s="40">
        <v>34.9666459279461</v>
      </c>
      <c r="O42" s="41">
        <v>-118.247691554316</v>
      </c>
      <c r="P42" s="23"/>
      <c r="Q42" s="21" t="s">
        <v>146</v>
      </c>
      <c r="R42" s="19" t="s">
        <v>95</v>
      </c>
      <c r="S42" s="53">
        <v>105</v>
      </c>
      <c r="T42" s="13" t="s">
        <v>16</v>
      </c>
      <c r="U42" s="33">
        <v>0.2668</v>
      </c>
      <c r="V42" s="19"/>
      <c r="W42" s="19" t="s">
        <v>111</v>
      </c>
      <c r="X42" s="19"/>
      <c r="Y42" s="19" t="s">
        <v>111</v>
      </c>
      <c r="Z42" s="19"/>
      <c r="AA42" s="19" t="s">
        <v>111</v>
      </c>
      <c r="AB42" s="40">
        <v>35.060068925086</v>
      </c>
      <c r="AC42" s="41">
        <v>-117.99144464957</v>
      </c>
    </row>
    <row r="43" spans="2:29" ht="14.25">
      <c r="B43" s="13"/>
      <c r="C43" s="21" t="s">
        <v>130</v>
      </c>
      <c r="D43" s="19" t="s">
        <v>72</v>
      </c>
      <c r="E43" s="48">
        <v>341</v>
      </c>
      <c r="F43" s="13" t="s">
        <v>8</v>
      </c>
      <c r="G43" s="33">
        <v>0.235</v>
      </c>
      <c r="H43" s="19"/>
      <c r="I43" s="19" t="s">
        <v>111</v>
      </c>
      <c r="J43" s="19"/>
      <c r="K43" s="19" t="s">
        <v>111</v>
      </c>
      <c r="L43" s="19"/>
      <c r="M43" s="19"/>
      <c r="N43" s="40">
        <v>35.0637486661157</v>
      </c>
      <c r="O43" s="41">
        <v>-118.222192822069</v>
      </c>
      <c r="P43" s="23"/>
      <c r="Q43" s="21"/>
      <c r="R43" s="19"/>
      <c r="S43" s="53"/>
      <c r="T43" s="13"/>
      <c r="U43" s="13"/>
      <c r="V43" s="19"/>
      <c r="W43" s="19"/>
      <c r="X43" s="19"/>
      <c r="Y43" s="19"/>
      <c r="Z43" s="19"/>
      <c r="AA43" s="19"/>
      <c r="AB43" s="40"/>
      <c r="AC43" s="41"/>
    </row>
    <row r="44" spans="2:29" ht="14.25">
      <c r="B44" s="13"/>
      <c r="C44" s="21" t="s">
        <v>131</v>
      </c>
      <c r="D44" s="19" t="s">
        <v>73</v>
      </c>
      <c r="E44" s="48">
        <v>341</v>
      </c>
      <c r="F44" s="13" t="s">
        <v>8</v>
      </c>
      <c r="G44" s="33">
        <v>0.235</v>
      </c>
      <c r="H44" s="19"/>
      <c r="I44" s="19" t="s">
        <v>111</v>
      </c>
      <c r="J44" s="19"/>
      <c r="K44" s="19" t="s">
        <v>111</v>
      </c>
      <c r="L44" s="19"/>
      <c r="M44" s="19"/>
      <c r="N44" s="40">
        <v>35.018323373037</v>
      </c>
      <c r="O44" s="41">
        <v>-118.28697721932</v>
      </c>
      <c r="P44" s="23"/>
      <c r="Q44" s="21"/>
      <c r="R44" s="19"/>
      <c r="S44" s="53"/>
      <c r="T44" s="13"/>
      <c r="U44" s="13"/>
      <c r="V44" s="19"/>
      <c r="W44" s="19"/>
      <c r="X44" s="19"/>
      <c r="Y44" s="19"/>
      <c r="Z44" s="19"/>
      <c r="AA44" s="19"/>
      <c r="AB44" s="40"/>
      <c r="AC44" s="41"/>
    </row>
    <row r="45" spans="2:29" ht="14.25">
      <c r="B45" s="13"/>
      <c r="C45" s="21" t="s">
        <v>132</v>
      </c>
      <c r="D45" s="19" t="s">
        <v>74</v>
      </c>
      <c r="E45" s="48">
        <v>341</v>
      </c>
      <c r="F45" s="13" t="s">
        <v>8</v>
      </c>
      <c r="G45" s="33">
        <v>0.235</v>
      </c>
      <c r="H45" s="19"/>
      <c r="I45" s="19" t="s">
        <v>111</v>
      </c>
      <c r="J45" s="19"/>
      <c r="K45" s="19" t="s">
        <v>111</v>
      </c>
      <c r="L45" s="19"/>
      <c r="M45" s="19"/>
      <c r="N45" s="40">
        <v>35.2154249013153</v>
      </c>
      <c r="O45" s="41">
        <v>-118.023724240493</v>
      </c>
      <c r="P45" s="23"/>
      <c r="Q45" s="21"/>
      <c r="R45" s="19"/>
      <c r="S45" s="53"/>
      <c r="T45" s="13"/>
      <c r="U45" s="13"/>
      <c r="V45" s="19"/>
      <c r="W45" s="19"/>
      <c r="X45" s="19"/>
      <c r="Y45" s="19"/>
      <c r="Z45" s="19"/>
      <c r="AA45" s="19"/>
      <c r="AB45" s="40"/>
      <c r="AC45" s="41"/>
    </row>
    <row r="46" spans="2:29" ht="14.25">
      <c r="B46" s="13"/>
      <c r="C46" s="21" t="s">
        <v>133</v>
      </c>
      <c r="D46" s="19" t="s">
        <v>75</v>
      </c>
      <c r="E46" s="48">
        <v>66</v>
      </c>
      <c r="F46" s="13" t="s">
        <v>5</v>
      </c>
      <c r="G46" s="33">
        <v>0.29</v>
      </c>
      <c r="H46" s="19"/>
      <c r="I46" s="19"/>
      <c r="J46" s="19"/>
      <c r="K46" s="19"/>
      <c r="L46" s="19"/>
      <c r="M46" s="19" t="s">
        <v>111</v>
      </c>
      <c r="N46" s="40">
        <v>34.8815358330138</v>
      </c>
      <c r="O46" s="41">
        <v>-118.398693009172</v>
      </c>
      <c r="P46" s="23"/>
      <c r="Q46" s="21"/>
      <c r="R46" s="19"/>
      <c r="S46" s="53"/>
      <c r="T46" s="13"/>
      <c r="U46" s="13"/>
      <c r="V46" s="19"/>
      <c r="W46" s="19"/>
      <c r="X46" s="19"/>
      <c r="Y46" s="19"/>
      <c r="Z46" s="19"/>
      <c r="AA46" s="19"/>
      <c r="AB46" s="40"/>
      <c r="AC46" s="41"/>
    </row>
    <row r="47" spans="2:29" ht="14.25">
      <c r="B47" s="13"/>
      <c r="C47" s="21" t="s">
        <v>164</v>
      </c>
      <c r="D47" s="19" t="s">
        <v>163</v>
      </c>
      <c r="E47" s="48">
        <v>244.2</v>
      </c>
      <c r="F47" s="13" t="s">
        <v>8</v>
      </c>
      <c r="G47" s="33">
        <v>0.235</v>
      </c>
      <c r="H47" s="19"/>
      <c r="I47" s="19"/>
      <c r="J47" s="19"/>
      <c r="K47" s="19"/>
      <c r="L47" s="19"/>
      <c r="M47" s="19" t="s">
        <v>111</v>
      </c>
      <c r="N47" s="40" t="s">
        <v>167</v>
      </c>
      <c r="O47" s="41"/>
      <c r="P47" s="23"/>
      <c r="Q47" s="21"/>
      <c r="R47" s="19"/>
      <c r="S47" s="53"/>
      <c r="T47" s="13"/>
      <c r="U47" s="13"/>
      <c r="V47" s="19"/>
      <c r="W47" s="19"/>
      <c r="X47" s="19"/>
      <c r="Y47" s="19"/>
      <c r="Z47" s="19"/>
      <c r="AA47" s="19"/>
      <c r="AB47" s="40"/>
      <c r="AC47" s="41"/>
    </row>
    <row r="48" spans="2:29" ht="14.25">
      <c r="B48" s="13"/>
      <c r="C48" s="21" t="s">
        <v>165</v>
      </c>
      <c r="D48" s="19" t="s">
        <v>166</v>
      </c>
      <c r="E48" s="48">
        <v>244.2</v>
      </c>
      <c r="F48" s="13" t="s">
        <v>8</v>
      </c>
      <c r="G48" s="33">
        <v>0.235</v>
      </c>
      <c r="H48" s="19"/>
      <c r="I48" s="19"/>
      <c r="J48" s="19"/>
      <c r="K48" s="19"/>
      <c r="L48" s="19"/>
      <c r="M48" s="19" t="s">
        <v>111</v>
      </c>
      <c r="N48" s="40" t="s">
        <v>159</v>
      </c>
      <c r="O48" s="41"/>
      <c r="P48" s="23"/>
      <c r="Q48" s="21"/>
      <c r="R48" s="19"/>
      <c r="S48" s="53"/>
      <c r="T48" s="13"/>
      <c r="U48" s="13"/>
      <c r="V48" s="19"/>
      <c r="W48" s="19"/>
      <c r="X48" s="19"/>
      <c r="Y48" s="19"/>
      <c r="Z48" s="19"/>
      <c r="AA48" s="19"/>
      <c r="AB48" s="40"/>
      <c r="AC48" s="41"/>
    </row>
    <row r="49" spans="1:29" ht="14.25">
      <c r="A49" s="38">
        <v>21</v>
      </c>
      <c r="B49" s="13" t="s">
        <v>31</v>
      </c>
      <c r="C49" s="21"/>
      <c r="D49" s="19"/>
      <c r="E49" s="48"/>
      <c r="F49" s="13"/>
      <c r="G49" s="13"/>
      <c r="H49" s="19"/>
      <c r="I49" s="19"/>
      <c r="J49" s="19"/>
      <c r="K49" s="19"/>
      <c r="L49" s="19"/>
      <c r="M49" s="19"/>
      <c r="N49" s="40"/>
      <c r="O49" s="41"/>
      <c r="P49" s="23"/>
      <c r="Q49" s="21"/>
      <c r="R49" s="19"/>
      <c r="S49" s="53"/>
      <c r="T49" s="13"/>
      <c r="U49" s="13"/>
      <c r="V49" s="19"/>
      <c r="W49" s="19"/>
      <c r="X49" s="19"/>
      <c r="Y49" s="19"/>
      <c r="Z49" s="19"/>
      <c r="AA49" s="19"/>
      <c r="AB49" s="40"/>
      <c r="AC49" s="41"/>
    </row>
    <row r="50" spans="1:29" ht="14.25">
      <c r="A50" s="38">
        <v>22</v>
      </c>
      <c r="B50" s="13" t="s">
        <v>35</v>
      </c>
      <c r="C50" s="21" t="s">
        <v>134</v>
      </c>
      <c r="D50" s="19" t="s">
        <v>76</v>
      </c>
      <c r="E50" s="48">
        <v>400</v>
      </c>
      <c r="F50" s="13" t="s">
        <v>5</v>
      </c>
      <c r="G50" s="33">
        <v>0.2542</v>
      </c>
      <c r="H50" s="19"/>
      <c r="I50" s="19"/>
      <c r="J50" s="19" t="s">
        <v>111</v>
      </c>
      <c r="K50" s="19"/>
      <c r="L50" s="19"/>
      <c r="M50" s="19"/>
      <c r="N50" s="40">
        <v>36.1955716543115</v>
      </c>
      <c r="O50" s="41">
        <v>-119.963543412638</v>
      </c>
      <c r="P50" s="23"/>
      <c r="Q50" s="21"/>
      <c r="R50" s="19"/>
      <c r="S50" s="53"/>
      <c r="T50" s="13"/>
      <c r="U50" s="13"/>
      <c r="V50" s="19"/>
      <c r="W50" s="19"/>
      <c r="X50" s="19"/>
      <c r="Y50" s="19"/>
      <c r="Z50" s="19"/>
      <c r="AA50" s="19"/>
      <c r="AB50" s="40"/>
      <c r="AC50" s="41"/>
    </row>
    <row r="51" spans="2:29" ht="14.25">
      <c r="B51" s="13"/>
      <c r="C51" s="21" t="s">
        <v>135</v>
      </c>
      <c r="D51" s="19" t="s">
        <v>77</v>
      </c>
      <c r="E51" s="48">
        <v>400</v>
      </c>
      <c r="F51" s="13" t="s">
        <v>5</v>
      </c>
      <c r="G51" s="33">
        <v>0.2542</v>
      </c>
      <c r="H51" s="19"/>
      <c r="I51" s="19"/>
      <c r="J51" s="19" t="s">
        <v>111</v>
      </c>
      <c r="K51" s="19"/>
      <c r="L51" s="19"/>
      <c r="M51" s="19"/>
      <c r="N51" s="40">
        <v>36.1423556387946</v>
      </c>
      <c r="O51" s="41">
        <v>-119.927245413484</v>
      </c>
      <c r="P51" s="23"/>
      <c r="Q51" s="21"/>
      <c r="R51" s="19"/>
      <c r="S51" s="53"/>
      <c r="T51" s="13"/>
      <c r="U51" s="13"/>
      <c r="V51" s="19"/>
      <c r="W51" s="19"/>
      <c r="X51" s="19"/>
      <c r="Y51" s="19"/>
      <c r="Z51" s="19"/>
      <c r="AA51" s="19"/>
      <c r="AB51" s="40"/>
      <c r="AC51" s="41"/>
    </row>
    <row r="52" spans="1:29" ht="14.25">
      <c r="A52" s="38">
        <v>23</v>
      </c>
      <c r="B52" s="13" t="s">
        <v>32</v>
      </c>
      <c r="C52" s="21"/>
      <c r="D52" s="19"/>
      <c r="E52" s="48"/>
      <c r="F52" s="13"/>
      <c r="G52" s="13"/>
      <c r="H52" s="19"/>
      <c r="I52" s="19"/>
      <c r="J52" s="19"/>
      <c r="K52" s="19"/>
      <c r="L52" s="19"/>
      <c r="M52" s="19"/>
      <c r="N52" s="40"/>
      <c r="O52" s="41"/>
      <c r="P52" s="23"/>
      <c r="Q52" s="21"/>
      <c r="R52" s="19"/>
      <c r="S52" s="53"/>
      <c r="T52" s="13"/>
      <c r="U52" s="13"/>
      <c r="V52" s="19"/>
      <c r="W52" s="19"/>
      <c r="X52" s="19"/>
      <c r="Y52" s="19"/>
      <c r="Z52" s="19"/>
      <c r="AA52" s="19"/>
      <c r="AB52" s="40"/>
      <c r="AC52" s="41"/>
    </row>
    <row r="53" spans="1:29" ht="14.25">
      <c r="A53" s="38" t="s">
        <v>11</v>
      </c>
      <c r="B53" s="14"/>
      <c r="C53" s="10"/>
      <c r="D53" s="20"/>
      <c r="E53" s="49"/>
      <c r="F53" s="14"/>
      <c r="G53" s="14"/>
      <c r="H53" s="20"/>
      <c r="I53" s="20"/>
      <c r="J53" s="20"/>
      <c r="K53" s="20"/>
      <c r="L53" s="20"/>
      <c r="M53" s="20"/>
      <c r="N53" s="46"/>
      <c r="O53" s="47"/>
      <c r="P53" s="19"/>
      <c r="Q53" s="10"/>
      <c r="R53" s="20"/>
      <c r="S53" s="54"/>
      <c r="T53" s="14"/>
      <c r="U53" s="14"/>
      <c r="V53" s="20"/>
      <c r="W53" s="20"/>
      <c r="X53" s="20"/>
      <c r="Y53" s="20"/>
      <c r="Z53" s="20"/>
      <c r="AA53" s="20"/>
      <c r="AB53" s="46"/>
      <c r="AC53" s="47"/>
    </row>
    <row r="54" spans="1:27" ht="14.25">
      <c r="A54" s="39"/>
      <c r="B54" s="25"/>
      <c r="C54" s="24"/>
      <c r="D54" s="50"/>
      <c r="E54" s="39"/>
      <c r="F54" s="25"/>
      <c r="G54" s="25"/>
      <c r="L54" s="25"/>
      <c r="M54" s="25"/>
      <c r="P54" s="25"/>
      <c r="Q54" s="24"/>
      <c r="R54" s="39"/>
      <c r="S54" s="55"/>
      <c r="T54" s="25"/>
      <c r="U54" s="25"/>
      <c r="Z54" s="25"/>
      <c r="AA54" s="25"/>
    </row>
    <row r="55" spans="1:27" ht="14.25">
      <c r="A55" s="39"/>
      <c r="B55" s="25"/>
      <c r="C55" s="24"/>
      <c r="D55" s="50"/>
      <c r="E55" s="39"/>
      <c r="F55" s="25"/>
      <c r="G55" s="25"/>
      <c r="L55" s="25"/>
      <c r="M55" s="25"/>
      <c r="P55" s="25"/>
      <c r="Q55" s="24"/>
      <c r="R55" s="39"/>
      <c r="S55" s="55"/>
      <c r="T55" s="25"/>
      <c r="U55" s="25"/>
      <c r="Z55" s="25"/>
      <c r="AA55" s="25"/>
    </row>
    <row r="56" spans="2:27" ht="14.25">
      <c r="B56" s="25"/>
      <c r="C56" s="24"/>
      <c r="D56" s="50"/>
      <c r="E56" s="39"/>
      <c r="F56" s="25" t="s">
        <v>327</v>
      </c>
      <c r="G56" s="25"/>
      <c r="H56" s="9">
        <f aca="true" t="shared" si="0" ref="H56:M56">SUMIF(H5:H52,"=x",$E$5:$E$52)</f>
        <v>1415.9</v>
      </c>
      <c r="I56" s="9">
        <f t="shared" si="0"/>
        <v>3866.8</v>
      </c>
      <c r="J56" s="9">
        <f t="shared" si="0"/>
        <v>2655.3</v>
      </c>
      <c r="K56" s="9">
        <f t="shared" si="0"/>
        <v>4024.2</v>
      </c>
      <c r="L56" s="9">
        <f t="shared" si="0"/>
        <v>1889.4</v>
      </c>
      <c r="M56" s="9">
        <f t="shared" si="0"/>
        <v>2882.3999999999996</v>
      </c>
      <c r="N56" s="9"/>
      <c r="O56" s="9"/>
      <c r="P56" s="92"/>
      <c r="Q56" s="93"/>
      <c r="R56" s="94"/>
      <c r="S56" s="95"/>
      <c r="T56" s="92"/>
      <c r="U56" s="92"/>
      <c r="V56" s="9">
        <f aca="true" t="shared" si="1" ref="V56:AA56">SUMIF(V5:V52,"=x",$S$5:$S$52)</f>
        <v>1379</v>
      </c>
      <c r="W56" s="9">
        <f t="shared" si="1"/>
        <v>3989</v>
      </c>
      <c r="X56" s="9">
        <f t="shared" si="1"/>
        <v>1471.7</v>
      </c>
      <c r="Y56" s="9">
        <f t="shared" si="1"/>
        <v>3989</v>
      </c>
      <c r="Z56" s="9">
        <f t="shared" si="1"/>
        <v>1679</v>
      </c>
      <c r="AA56" s="9">
        <f t="shared" si="1"/>
        <v>1484</v>
      </c>
    </row>
    <row r="57" spans="2:27" ht="14.25">
      <c r="B57" s="17"/>
      <c r="C57" s="27"/>
      <c r="D57" s="29"/>
      <c r="E57" s="39"/>
      <c r="F57" s="25" t="s">
        <v>328</v>
      </c>
      <c r="G57" s="25"/>
      <c r="H57" s="9">
        <f aca="true" t="shared" si="2" ref="H57:M57">V56</f>
        <v>1379</v>
      </c>
      <c r="I57" s="9">
        <f t="shared" si="2"/>
        <v>3989</v>
      </c>
      <c r="J57" s="9">
        <f t="shared" si="2"/>
        <v>1471.7</v>
      </c>
      <c r="K57" s="9">
        <f t="shared" si="2"/>
        <v>3989</v>
      </c>
      <c r="L57" s="9">
        <f t="shared" si="2"/>
        <v>1679</v>
      </c>
      <c r="M57" s="9">
        <f t="shared" si="2"/>
        <v>1484</v>
      </c>
      <c r="N57" s="9"/>
      <c r="O57" s="9"/>
      <c r="P57" s="96"/>
      <c r="Q57" s="97"/>
      <c r="R57" s="96"/>
      <c r="S57" s="95"/>
      <c r="T57" s="92"/>
      <c r="U57" s="92"/>
      <c r="V57" s="9"/>
      <c r="W57" s="9"/>
      <c r="X57" s="9"/>
      <c r="Y57" s="9"/>
      <c r="Z57" s="96"/>
      <c r="AA57" s="96"/>
    </row>
    <row r="58" spans="2:27" ht="14.25">
      <c r="B58" s="25"/>
      <c r="C58" s="24"/>
      <c r="D58" s="50"/>
      <c r="E58" s="39"/>
      <c r="F58" s="25" t="s">
        <v>329</v>
      </c>
      <c r="G58" s="25"/>
      <c r="H58" s="9">
        <f aca="true" t="shared" si="3" ref="H58:M58">H57+H56</f>
        <v>2794.9</v>
      </c>
      <c r="I58" s="9">
        <f t="shared" si="3"/>
        <v>7855.8</v>
      </c>
      <c r="J58" s="9">
        <f t="shared" si="3"/>
        <v>4127</v>
      </c>
      <c r="K58" s="9">
        <f t="shared" si="3"/>
        <v>8013.2</v>
      </c>
      <c r="L58" s="9">
        <f t="shared" si="3"/>
        <v>3568.4</v>
      </c>
      <c r="M58" s="9">
        <f t="shared" si="3"/>
        <v>4366.4</v>
      </c>
      <c r="N58" s="9"/>
      <c r="O58" s="9"/>
      <c r="P58" s="92"/>
      <c r="Q58" s="93"/>
      <c r="R58" s="94"/>
      <c r="S58" s="95"/>
      <c r="T58" s="92"/>
      <c r="U58" s="92"/>
      <c r="V58" s="9"/>
      <c r="W58" s="9"/>
      <c r="X58" s="9"/>
      <c r="Y58" s="9"/>
      <c r="Z58" s="92"/>
      <c r="AA58" s="92"/>
    </row>
    <row r="59" spans="2:27" ht="14.25">
      <c r="B59" s="25"/>
      <c r="C59" s="24"/>
      <c r="D59" s="50"/>
      <c r="E59" s="39"/>
      <c r="G59" s="25"/>
      <c r="H59" s="90"/>
      <c r="I59" s="90"/>
      <c r="J59" s="90"/>
      <c r="K59" s="90"/>
      <c r="L59" s="90"/>
      <c r="M59" s="90"/>
      <c r="P59" s="25"/>
      <c r="Q59" s="24"/>
      <c r="R59" s="39"/>
      <c r="S59" s="55"/>
      <c r="T59" s="25"/>
      <c r="U59" s="25"/>
      <c r="Z59" s="25"/>
      <c r="AA59" s="25"/>
    </row>
    <row r="60" spans="2:27" ht="14.25">
      <c r="B60" s="25"/>
      <c r="C60" s="24"/>
      <c r="D60" s="50"/>
      <c r="E60" s="39"/>
      <c r="F60" s="25"/>
      <c r="G60" s="25"/>
      <c r="L60" s="25"/>
      <c r="M60" s="25"/>
      <c r="P60" s="25"/>
      <c r="Q60" s="24"/>
      <c r="R60" s="39"/>
      <c r="S60" s="55"/>
      <c r="T60" s="25"/>
      <c r="U60" s="25"/>
      <c r="Z60" s="25"/>
      <c r="AA60" s="25"/>
    </row>
    <row r="61" spans="2:27" ht="14.25">
      <c r="B61" s="25"/>
      <c r="C61" s="24"/>
      <c r="D61" s="50"/>
      <c r="E61" s="39"/>
      <c r="F61" s="25"/>
      <c r="G61" s="25"/>
      <c r="L61" s="25"/>
      <c r="M61" s="25"/>
      <c r="P61" s="25"/>
      <c r="Q61" s="24"/>
      <c r="R61" s="39"/>
      <c r="S61" s="55"/>
      <c r="T61" s="25"/>
      <c r="U61" s="25"/>
      <c r="Z61" s="25"/>
      <c r="AA61" s="25"/>
    </row>
    <row r="62" spans="2:27" ht="14.25">
      <c r="B62" s="25"/>
      <c r="C62" s="24"/>
      <c r="D62" s="50"/>
      <c r="E62" s="39"/>
      <c r="F62" s="25"/>
      <c r="L62" s="25"/>
      <c r="M62" s="25"/>
      <c r="P62" s="25"/>
      <c r="Q62" s="24"/>
      <c r="R62" s="39"/>
      <c r="S62" s="55"/>
      <c r="T62" s="25"/>
      <c r="U62" s="25"/>
      <c r="Z62" s="25"/>
      <c r="AA62" s="25"/>
    </row>
    <row r="63" spans="2:27" ht="14.25">
      <c r="B63" s="25"/>
      <c r="C63" s="24"/>
      <c r="D63" s="50"/>
      <c r="E63" s="39"/>
      <c r="H63" s="9"/>
      <c r="I63" s="9"/>
      <c r="J63" s="9"/>
      <c r="K63" s="9"/>
      <c r="L63" s="9"/>
      <c r="M63" s="9"/>
      <c r="P63" s="25"/>
      <c r="Q63" s="24"/>
      <c r="R63" s="39"/>
      <c r="S63" s="55"/>
      <c r="T63" s="25"/>
      <c r="U63" s="25"/>
      <c r="Z63" s="25"/>
      <c r="AA63" s="25"/>
    </row>
    <row r="64" spans="2:27" ht="14.25">
      <c r="B64" s="25"/>
      <c r="C64" s="24"/>
      <c r="D64" s="50"/>
      <c r="E64" s="39"/>
      <c r="H64" s="9"/>
      <c r="I64" s="9"/>
      <c r="J64" s="9"/>
      <c r="K64" s="9"/>
      <c r="L64" s="9"/>
      <c r="M64" s="9"/>
      <c r="P64" s="25"/>
      <c r="Q64" s="24"/>
      <c r="R64" s="39"/>
      <c r="S64" s="55"/>
      <c r="T64" s="25"/>
      <c r="U64" s="25"/>
      <c r="Z64" s="25"/>
      <c r="AA64" s="25"/>
    </row>
    <row r="65" spans="2:27" ht="14.25">
      <c r="B65" s="25"/>
      <c r="C65" s="24"/>
      <c r="D65" s="50"/>
      <c r="E65" s="39"/>
      <c r="L65" s="25"/>
      <c r="M65" s="25"/>
      <c r="P65" s="25"/>
      <c r="Q65" s="24"/>
      <c r="R65" s="39"/>
      <c r="S65" s="55"/>
      <c r="T65" s="25"/>
      <c r="U65" s="25"/>
      <c r="Z65" s="25"/>
      <c r="AA65" s="25"/>
    </row>
    <row r="66" spans="2:27" ht="14.25">
      <c r="B66" s="25"/>
      <c r="C66" s="24"/>
      <c r="D66" s="50"/>
      <c r="E66" s="39"/>
      <c r="L66" s="25"/>
      <c r="M66" s="25"/>
      <c r="P66" s="25"/>
      <c r="Q66" s="24"/>
      <c r="R66" s="39"/>
      <c r="S66" s="55"/>
      <c r="T66" s="25"/>
      <c r="U66" s="25"/>
      <c r="Z66" s="25"/>
      <c r="AA66" s="25"/>
    </row>
    <row r="67" spans="2:27" ht="14.25">
      <c r="B67" s="25"/>
      <c r="C67" s="24"/>
      <c r="D67" s="50"/>
      <c r="E67" s="39"/>
      <c r="L67" s="25"/>
      <c r="M67" s="25"/>
      <c r="P67" s="25"/>
      <c r="Q67" s="24"/>
      <c r="R67" s="39"/>
      <c r="S67" s="55"/>
      <c r="T67" s="25"/>
      <c r="U67" s="25"/>
      <c r="Z67" s="25"/>
      <c r="AA67" s="25"/>
    </row>
    <row r="69" spans="6:7" ht="14.25">
      <c r="F69" s="25"/>
      <c r="G69" s="25"/>
    </row>
    <row r="70" spans="6:7" ht="14.25">
      <c r="F70" s="25"/>
      <c r="G70" s="25"/>
    </row>
    <row r="71" spans="6:7" ht="14.25">
      <c r="F71" s="25"/>
      <c r="G71" s="25"/>
    </row>
    <row r="72" spans="6:7" ht="14.25">
      <c r="F72" s="25"/>
      <c r="G72" s="25"/>
    </row>
    <row r="73" spans="6:7" ht="14.25">
      <c r="F73" s="25"/>
      <c r="G73" s="25"/>
    </row>
    <row r="74" spans="6:7" ht="14.25">
      <c r="F74" s="25"/>
      <c r="G74" s="25"/>
    </row>
    <row r="75" spans="6:7" ht="14.25">
      <c r="F75" s="25"/>
      <c r="G75" s="25"/>
    </row>
  </sheetData>
  <sheetProtection/>
  <mergeCells count="26">
    <mergeCell ref="A3:A4"/>
    <mergeCell ref="Q3:Q4"/>
    <mergeCell ref="V3:V4"/>
    <mergeCell ref="H3:H4"/>
    <mergeCell ref="I3:I4"/>
    <mergeCell ref="J3:J4"/>
    <mergeCell ref="AD24:AF24"/>
    <mergeCell ref="Y3:Y4"/>
    <mergeCell ref="Z3:Z4"/>
    <mergeCell ref="AA3:AA4"/>
    <mergeCell ref="AB3:AC3"/>
    <mergeCell ref="C2:O2"/>
    <mergeCell ref="Q2:AC2"/>
    <mergeCell ref="S3:S4"/>
    <mergeCell ref="E3:E4"/>
    <mergeCell ref="D3:D4"/>
    <mergeCell ref="X3:X4"/>
    <mergeCell ref="U3:U4"/>
    <mergeCell ref="N3:O3"/>
    <mergeCell ref="C3:C4"/>
    <mergeCell ref="G3:G4"/>
    <mergeCell ref="K3:K4"/>
    <mergeCell ref="W3:W4"/>
    <mergeCell ref="M3:M4"/>
    <mergeCell ref="R3:R4"/>
    <mergeCell ref="L3:L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zoomScalePageLayoutView="0" workbookViewId="0" topLeftCell="A19">
      <selection activeCell="M57" sqref="M57"/>
    </sheetView>
  </sheetViews>
  <sheetFormatPr defaultColWidth="9.140625" defaultRowHeight="15"/>
  <cols>
    <col min="1" max="1" width="8.7109375" style="38" customWidth="1"/>
    <col min="2" max="2" width="15.140625" style="0" customWidth="1"/>
    <col min="3" max="3" width="19.57421875" style="0" customWidth="1"/>
    <col min="4" max="4" width="10.28125" style="38" customWidth="1"/>
    <col min="5" max="5" width="11.8515625" style="38" customWidth="1"/>
    <col min="6" max="6" width="15.00390625" style="0" customWidth="1"/>
    <col min="7" max="7" width="9.28125" style="0" customWidth="1"/>
    <col min="8" max="8" width="9.140625" style="0" customWidth="1"/>
    <col min="9" max="12" width="5.7109375" style="0" customWidth="1"/>
    <col min="13" max="13" width="7.28125" style="0" customWidth="1"/>
    <col min="14" max="14" width="6.57421875" style="0" customWidth="1"/>
    <col min="15" max="17" width="9.8515625" style="0" customWidth="1"/>
    <col min="18" max="18" width="10.421875" style="0" customWidth="1"/>
  </cols>
  <sheetData>
    <row r="1" spans="2:6" ht="14.25">
      <c r="B1" s="57" t="s">
        <v>228</v>
      </c>
      <c r="C1" s="64" t="s">
        <v>10</v>
      </c>
      <c r="D1" s="63" t="s">
        <v>226</v>
      </c>
      <c r="E1" s="62"/>
      <c r="F1" s="57"/>
    </row>
    <row r="2" spans="2:6" ht="14.25">
      <c r="B2" s="57"/>
      <c r="C2" s="57" t="s">
        <v>172</v>
      </c>
      <c r="D2" s="63" t="s">
        <v>227</v>
      </c>
      <c r="E2" s="62"/>
      <c r="F2" s="57"/>
    </row>
    <row r="3" spans="10:18" ht="14.25">
      <c r="J3" s="35"/>
      <c r="K3" s="35"/>
      <c r="O3" s="35"/>
      <c r="P3" s="35"/>
      <c r="Q3" s="35"/>
      <c r="R3" s="35"/>
    </row>
    <row r="4" spans="3:18" ht="14.25">
      <c r="C4" s="106" t="s">
        <v>182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</row>
    <row r="5" spans="1:19" ht="14.25">
      <c r="A5" s="123" t="s">
        <v>180</v>
      </c>
      <c r="B5" s="15" t="s">
        <v>36</v>
      </c>
      <c r="C5" s="115" t="s">
        <v>100</v>
      </c>
      <c r="D5" s="117" t="s">
        <v>53</v>
      </c>
      <c r="E5" s="107" t="s">
        <v>115</v>
      </c>
      <c r="F5" s="30"/>
      <c r="G5" s="108" t="s">
        <v>171</v>
      </c>
      <c r="H5" s="115" t="s">
        <v>99</v>
      </c>
      <c r="I5" s="119">
        <v>0.2</v>
      </c>
      <c r="J5" s="119" t="s">
        <v>108</v>
      </c>
      <c r="K5" s="119" t="s">
        <v>109</v>
      </c>
      <c r="L5" s="119" t="s">
        <v>110</v>
      </c>
      <c r="M5" s="119" t="s">
        <v>113</v>
      </c>
      <c r="N5" s="119" t="s">
        <v>112</v>
      </c>
      <c r="O5" s="107" t="s">
        <v>96</v>
      </c>
      <c r="P5" s="108"/>
      <c r="Q5" s="108"/>
      <c r="R5" s="109"/>
      <c r="S5" t="s">
        <v>193</v>
      </c>
    </row>
    <row r="6" spans="1:18" ht="14.25">
      <c r="A6" s="123"/>
      <c r="B6" s="16"/>
      <c r="C6" s="115" t="s">
        <v>100</v>
      </c>
      <c r="D6" s="118"/>
      <c r="E6" s="116"/>
      <c r="F6" s="56" t="s">
        <v>0</v>
      </c>
      <c r="G6" s="124"/>
      <c r="H6" s="115"/>
      <c r="I6" s="120"/>
      <c r="J6" s="120"/>
      <c r="K6" s="120"/>
      <c r="L6" s="120"/>
      <c r="M6" s="120"/>
      <c r="N6" s="120"/>
      <c r="O6" s="34" t="s">
        <v>174</v>
      </c>
      <c r="P6" s="34" t="s">
        <v>175</v>
      </c>
      <c r="Q6" s="58" t="s">
        <v>176</v>
      </c>
      <c r="R6" s="36" t="s">
        <v>177</v>
      </c>
    </row>
    <row r="7" spans="1:18" ht="14.25">
      <c r="A7" s="38">
        <v>1</v>
      </c>
      <c r="B7" s="13" t="s">
        <v>7</v>
      </c>
      <c r="C7" s="21" t="s">
        <v>178</v>
      </c>
      <c r="D7" s="19" t="s">
        <v>237</v>
      </c>
      <c r="E7" s="48">
        <v>406.5</v>
      </c>
      <c r="F7" s="13" t="s">
        <v>226</v>
      </c>
      <c r="G7" s="48">
        <v>13</v>
      </c>
      <c r="H7" s="33">
        <v>0.2356</v>
      </c>
      <c r="I7" s="19" t="s">
        <v>111</v>
      </c>
      <c r="J7" s="19" t="s">
        <v>111</v>
      </c>
      <c r="K7" s="19" t="s">
        <v>111</v>
      </c>
      <c r="L7" s="19" t="s">
        <v>111</v>
      </c>
      <c r="M7" s="19" t="s">
        <v>111</v>
      </c>
      <c r="N7" s="19" t="s">
        <v>111</v>
      </c>
      <c r="O7" s="40">
        <v>35.486</v>
      </c>
      <c r="P7" s="40">
        <v>36.921</v>
      </c>
      <c r="Q7" s="59">
        <v>-120.133</v>
      </c>
      <c r="R7" s="41">
        <v>-118.954</v>
      </c>
    </row>
    <row r="8" spans="2:19" ht="14.25">
      <c r="B8" s="13"/>
      <c r="C8" s="21" t="s">
        <v>179</v>
      </c>
      <c r="D8" s="19" t="s">
        <v>238</v>
      </c>
      <c r="E8" s="48">
        <v>461.9</v>
      </c>
      <c r="F8" s="13" t="s">
        <v>226</v>
      </c>
      <c r="G8" s="48">
        <v>15</v>
      </c>
      <c r="H8" s="33">
        <v>0.2363</v>
      </c>
      <c r="I8" s="19"/>
      <c r="J8" s="19"/>
      <c r="K8" s="19" t="s">
        <v>111</v>
      </c>
      <c r="L8" s="19"/>
      <c r="M8" s="19"/>
      <c r="N8" s="19"/>
      <c r="O8" s="40">
        <v>36.516</v>
      </c>
      <c r="P8" s="41">
        <v>37.86</v>
      </c>
      <c r="Q8" s="59">
        <v>-120.928</v>
      </c>
      <c r="R8" s="41">
        <v>-120.215</v>
      </c>
      <c r="S8" t="s">
        <v>190</v>
      </c>
    </row>
    <row r="9" spans="2:18" ht="14.25">
      <c r="B9" s="13"/>
      <c r="C9" s="21" t="s">
        <v>181</v>
      </c>
      <c r="D9" s="19" t="s">
        <v>239</v>
      </c>
      <c r="E9" s="48">
        <v>418.9</v>
      </c>
      <c r="F9" s="13" t="s">
        <v>226</v>
      </c>
      <c r="G9" s="48">
        <v>5</v>
      </c>
      <c r="H9" s="33">
        <v>0.2356</v>
      </c>
      <c r="I9" s="19"/>
      <c r="J9" s="19"/>
      <c r="K9" s="19" t="s">
        <v>111</v>
      </c>
      <c r="L9" s="19"/>
      <c r="M9" s="19"/>
      <c r="N9" s="19"/>
      <c r="O9" s="42">
        <v>37.484</v>
      </c>
      <c r="P9" s="45">
        <v>38.518</v>
      </c>
      <c r="Q9" s="42">
        <v>-121.732</v>
      </c>
      <c r="R9" s="41">
        <v>-120.991</v>
      </c>
    </row>
    <row r="10" spans="2:18" ht="14.25">
      <c r="B10" s="13"/>
      <c r="C10" s="21" t="s">
        <v>183</v>
      </c>
      <c r="D10" s="19" t="s">
        <v>240</v>
      </c>
      <c r="E10" s="48">
        <v>530.1</v>
      </c>
      <c r="F10" s="13" t="s">
        <v>226</v>
      </c>
      <c r="G10" s="48">
        <v>1</v>
      </c>
      <c r="H10" s="33">
        <v>0.2356</v>
      </c>
      <c r="I10" s="19"/>
      <c r="J10" s="19"/>
      <c r="K10" s="19" t="s">
        <v>111</v>
      </c>
      <c r="L10" s="19"/>
      <c r="M10" s="19"/>
      <c r="N10" s="19"/>
      <c r="O10" s="40">
        <v>38.671</v>
      </c>
      <c r="P10" s="41">
        <v>39.096</v>
      </c>
      <c r="Q10" s="40">
        <v>-122.031</v>
      </c>
      <c r="R10" s="41">
        <v>-121.065</v>
      </c>
    </row>
    <row r="11" spans="2:18" ht="14.25">
      <c r="B11" s="13"/>
      <c r="C11" s="21" t="s">
        <v>185</v>
      </c>
      <c r="D11" s="19" t="s">
        <v>241</v>
      </c>
      <c r="E11" s="48">
        <v>387.9</v>
      </c>
      <c r="F11" s="13" t="s">
        <v>226</v>
      </c>
      <c r="G11" s="48">
        <v>2</v>
      </c>
      <c r="H11" s="33">
        <v>0.2356</v>
      </c>
      <c r="I11" s="19"/>
      <c r="J11" s="19"/>
      <c r="K11" s="19" t="s">
        <v>111</v>
      </c>
      <c r="L11" s="19"/>
      <c r="M11" s="19"/>
      <c r="N11" s="19"/>
      <c r="O11" s="40">
        <v>39.119</v>
      </c>
      <c r="P11" s="41">
        <v>39.624</v>
      </c>
      <c r="Q11" s="40">
        <v>-122.332</v>
      </c>
      <c r="R11" s="41">
        <v>-121.396</v>
      </c>
    </row>
    <row r="12" spans="2:18" ht="14.25">
      <c r="B12" s="13"/>
      <c r="C12" s="21" t="s">
        <v>184</v>
      </c>
      <c r="D12" s="19" t="s">
        <v>242</v>
      </c>
      <c r="E12" s="48">
        <v>174.1</v>
      </c>
      <c r="F12" s="13" t="s">
        <v>226</v>
      </c>
      <c r="G12" s="48">
        <v>9</v>
      </c>
      <c r="H12" s="33">
        <v>0.2356</v>
      </c>
      <c r="I12" s="19"/>
      <c r="J12" s="19"/>
      <c r="K12" s="19" t="s">
        <v>111</v>
      </c>
      <c r="L12" s="19"/>
      <c r="M12" s="19"/>
      <c r="N12" s="19" t="s">
        <v>111</v>
      </c>
      <c r="O12" s="40">
        <v>35.011</v>
      </c>
      <c r="P12" s="41">
        <v>35.452</v>
      </c>
      <c r="Q12" s="40">
        <v>-119.676</v>
      </c>
      <c r="R12" s="41">
        <v>-118.744</v>
      </c>
    </row>
    <row r="13" spans="2:18" ht="14.25">
      <c r="B13" s="13"/>
      <c r="C13" s="21" t="s">
        <v>186</v>
      </c>
      <c r="D13" s="19" t="s">
        <v>243</v>
      </c>
      <c r="E13" s="48">
        <v>457.4</v>
      </c>
      <c r="F13" s="13" t="s">
        <v>226</v>
      </c>
      <c r="G13" s="48">
        <v>6</v>
      </c>
      <c r="H13" s="33">
        <v>0.2356</v>
      </c>
      <c r="I13" s="19"/>
      <c r="J13" s="19"/>
      <c r="K13" s="19" t="s">
        <v>111</v>
      </c>
      <c r="L13" s="19"/>
      <c r="M13" s="19"/>
      <c r="N13" s="19"/>
      <c r="O13" s="40">
        <v>39.68</v>
      </c>
      <c r="P13" s="41">
        <v>40.572</v>
      </c>
      <c r="Q13" s="40">
        <v>-122.591</v>
      </c>
      <c r="R13" s="41">
        <v>-121.769</v>
      </c>
    </row>
    <row r="14" spans="2:18" ht="14.25">
      <c r="B14" s="13"/>
      <c r="C14" s="21" t="s">
        <v>187</v>
      </c>
      <c r="D14" s="19"/>
      <c r="E14" s="48">
        <v>132.9</v>
      </c>
      <c r="F14" s="13"/>
      <c r="G14" s="48">
        <v>22</v>
      </c>
      <c r="H14" s="33">
        <v>0.2356</v>
      </c>
      <c r="I14" s="19"/>
      <c r="J14" s="19"/>
      <c r="K14" s="19"/>
      <c r="L14" s="19"/>
      <c r="M14" s="19"/>
      <c r="N14" s="19"/>
      <c r="O14" s="40" t="s">
        <v>188</v>
      </c>
      <c r="P14" s="41"/>
      <c r="Q14" s="40"/>
      <c r="R14" s="41"/>
    </row>
    <row r="15" spans="2:19" ht="14.25">
      <c r="B15" s="13"/>
      <c r="C15" s="11" t="s">
        <v>189</v>
      </c>
      <c r="D15" s="8"/>
      <c r="E15" s="48">
        <v>26.1</v>
      </c>
      <c r="F15" s="13"/>
      <c r="G15" s="48">
        <v>21</v>
      </c>
      <c r="H15" s="33">
        <v>0.2557</v>
      </c>
      <c r="I15" s="19"/>
      <c r="J15" s="19"/>
      <c r="K15" s="19"/>
      <c r="L15" s="19"/>
      <c r="M15" s="19"/>
      <c r="N15" s="19"/>
      <c r="O15" s="40" t="s">
        <v>188</v>
      </c>
      <c r="P15" s="41"/>
      <c r="Q15" s="40"/>
      <c r="R15" s="41"/>
      <c r="S15" s="66"/>
    </row>
    <row r="16" spans="2:18" ht="14.25">
      <c r="B16" s="13"/>
      <c r="C16" s="21" t="s">
        <v>191</v>
      </c>
      <c r="D16" s="19" t="s">
        <v>244</v>
      </c>
      <c r="E16" s="48">
        <v>165.2</v>
      </c>
      <c r="F16" s="13" t="s">
        <v>227</v>
      </c>
      <c r="G16" s="48">
        <v>2</v>
      </c>
      <c r="H16" s="33">
        <v>0.2037</v>
      </c>
      <c r="I16" s="19"/>
      <c r="J16" s="19"/>
      <c r="K16" s="19" t="s">
        <v>111</v>
      </c>
      <c r="L16" s="19"/>
      <c r="M16" s="19"/>
      <c r="N16" s="19" t="s">
        <v>111</v>
      </c>
      <c r="O16" s="40">
        <v>36.237</v>
      </c>
      <c r="P16" s="41">
        <v>36.888</v>
      </c>
      <c r="Q16" s="40">
        <v>-119.919</v>
      </c>
      <c r="R16" s="41">
        <v>-119.047</v>
      </c>
    </row>
    <row r="17" spans="2:18" ht="14.25">
      <c r="B17" s="13"/>
      <c r="C17" s="21" t="s">
        <v>192</v>
      </c>
      <c r="D17" s="19" t="s">
        <v>245</v>
      </c>
      <c r="E17" s="48">
        <v>544.8</v>
      </c>
      <c r="F17" s="13" t="s">
        <v>227</v>
      </c>
      <c r="G17" s="48">
        <v>5</v>
      </c>
      <c r="H17" s="33">
        <v>0.2037</v>
      </c>
      <c r="I17" s="19"/>
      <c r="J17" s="19"/>
      <c r="K17" s="19" t="s">
        <v>111</v>
      </c>
      <c r="L17" s="19"/>
      <c r="M17" s="19"/>
      <c r="N17" s="19"/>
      <c r="O17" s="40">
        <v>37.584</v>
      </c>
      <c r="P17" s="41">
        <v>38.838</v>
      </c>
      <c r="Q17" s="40">
        <v>-121.586</v>
      </c>
      <c r="R17" s="41">
        <v>-120.92</v>
      </c>
    </row>
    <row r="18" spans="2:18" ht="14.25">
      <c r="B18" s="13" t="s">
        <v>173</v>
      </c>
      <c r="C18" s="21" t="s">
        <v>194</v>
      </c>
      <c r="D18" s="19" t="s">
        <v>246</v>
      </c>
      <c r="E18" s="48">
        <v>120</v>
      </c>
      <c r="F18" s="13" t="s">
        <v>226</v>
      </c>
      <c r="G18" s="48">
        <v>7</v>
      </c>
      <c r="H18" s="33">
        <v>0.2668</v>
      </c>
      <c r="I18" s="19" t="s">
        <v>111</v>
      </c>
      <c r="J18" s="19" t="s">
        <v>111</v>
      </c>
      <c r="K18" s="19" t="s">
        <v>111</v>
      </c>
      <c r="L18" s="19" t="s">
        <v>111</v>
      </c>
      <c r="M18" s="19" t="s">
        <v>111</v>
      </c>
      <c r="N18" s="19" t="s">
        <v>111</v>
      </c>
      <c r="O18" s="40">
        <v>34.939</v>
      </c>
      <c r="P18" s="41">
        <v>35.215</v>
      </c>
      <c r="Q18" s="40">
        <v>-117.999</v>
      </c>
      <c r="R18" s="41">
        <v>-117.405</v>
      </c>
    </row>
    <row r="19" spans="2:18" ht="14.25">
      <c r="B19" s="13"/>
      <c r="C19" s="21" t="s">
        <v>195</v>
      </c>
      <c r="D19" s="19" t="s">
        <v>247</v>
      </c>
      <c r="E19" s="48">
        <v>48.1</v>
      </c>
      <c r="F19" s="13" t="s">
        <v>226</v>
      </c>
      <c r="G19" s="48">
        <v>9</v>
      </c>
      <c r="H19" s="33">
        <v>0.2668</v>
      </c>
      <c r="I19" s="19"/>
      <c r="J19" s="19"/>
      <c r="K19" s="19" t="s">
        <v>111</v>
      </c>
      <c r="L19" s="19"/>
      <c r="M19" s="19"/>
      <c r="N19" s="19" t="s">
        <v>111</v>
      </c>
      <c r="O19" s="40">
        <v>34.939</v>
      </c>
      <c r="P19" s="41">
        <v>35.135</v>
      </c>
      <c r="Q19" s="40">
        <v>-117.035</v>
      </c>
      <c r="R19" s="41">
        <v>-116.716</v>
      </c>
    </row>
    <row r="20" spans="2:19" ht="14.25">
      <c r="B20" s="13"/>
      <c r="C20" s="21" t="s">
        <v>196</v>
      </c>
      <c r="D20" s="19" t="s">
        <v>248</v>
      </c>
      <c r="E20" s="48">
        <f>355.1+12.5</f>
        <v>367.6</v>
      </c>
      <c r="F20" s="13" t="s">
        <v>226</v>
      </c>
      <c r="G20" s="48">
        <v>14</v>
      </c>
      <c r="H20" s="33">
        <v>0.2668</v>
      </c>
      <c r="I20" s="19"/>
      <c r="J20" s="19"/>
      <c r="K20" s="19" t="s">
        <v>111</v>
      </c>
      <c r="L20" s="19"/>
      <c r="M20" s="19"/>
      <c r="N20" s="19"/>
      <c r="O20" s="40">
        <v>33.941</v>
      </c>
      <c r="P20" s="44">
        <v>34.687</v>
      </c>
      <c r="Q20" s="43">
        <v>-116.682</v>
      </c>
      <c r="R20" s="44">
        <v>-114.951</v>
      </c>
      <c r="S20" t="s">
        <v>202</v>
      </c>
    </row>
    <row r="21" spans="2:18" ht="14.25">
      <c r="B21" s="13"/>
      <c r="C21" s="21" t="s">
        <v>197</v>
      </c>
      <c r="D21" s="19" t="s">
        <v>249</v>
      </c>
      <c r="E21" s="48">
        <v>433</v>
      </c>
      <c r="F21" s="13" t="s">
        <v>226</v>
      </c>
      <c r="G21" s="48">
        <v>14</v>
      </c>
      <c r="H21" s="33">
        <v>0.2668</v>
      </c>
      <c r="I21" s="19"/>
      <c r="J21" s="19"/>
      <c r="K21" s="19" t="s">
        <v>111</v>
      </c>
      <c r="L21" s="19"/>
      <c r="M21" s="19"/>
      <c r="N21" s="19"/>
      <c r="O21" s="42">
        <v>32.71</v>
      </c>
      <c r="P21" s="45">
        <v>33.227</v>
      </c>
      <c r="Q21" s="42">
        <v>-116.332</v>
      </c>
      <c r="R21" s="44">
        <v>-114.944</v>
      </c>
    </row>
    <row r="22" spans="2:18" ht="14.25">
      <c r="B22" s="13"/>
      <c r="C22" s="21" t="s">
        <v>187</v>
      </c>
      <c r="D22" s="19"/>
      <c r="E22" s="48">
        <v>12.5</v>
      </c>
      <c r="F22" s="13"/>
      <c r="G22" s="48">
        <v>21</v>
      </c>
      <c r="H22" s="33">
        <v>0.2668</v>
      </c>
      <c r="I22" s="19"/>
      <c r="J22" s="19"/>
      <c r="K22" s="19">
        <v>1</v>
      </c>
      <c r="L22" s="19"/>
      <c r="M22" s="19"/>
      <c r="N22" s="19"/>
      <c r="O22" s="40" t="s">
        <v>201</v>
      </c>
      <c r="P22" s="44"/>
      <c r="Q22" s="43"/>
      <c r="R22" s="44"/>
    </row>
    <row r="23" spans="1:18" ht="14.25">
      <c r="A23" s="39"/>
      <c r="B23" s="68"/>
      <c r="C23" s="11" t="s">
        <v>189</v>
      </c>
      <c r="D23" s="8"/>
      <c r="E23" s="48">
        <v>3</v>
      </c>
      <c r="F23" s="13"/>
      <c r="G23" s="13"/>
      <c r="H23" s="33"/>
      <c r="I23" s="19"/>
      <c r="J23" s="19"/>
      <c r="K23" s="19">
        <v>1</v>
      </c>
      <c r="L23" s="19"/>
      <c r="M23" s="19"/>
      <c r="N23" s="19"/>
      <c r="O23" s="40" t="s">
        <v>203</v>
      </c>
      <c r="P23" s="41"/>
      <c r="Q23" s="40"/>
      <c r="R23" s="41"/>
    </row>
    <row r="24" spans="1:24" s="25" customFormat="1" ht="14.25">
      <c r="A24" s="39"/>
      <c r="B24" s="68"/>
      <c r="C24" s="11" t="s">
        <v>172</v>
      </c>
      <c r="D24" s="8"/>
      <c r="E24" s="69">
        <v>17.8</v>
      </c>
      <c r="F24" s="68" t="s">
        <v>227</v>
      </c>
      <c r="G24" s="69">
        <v>5</v>
      </c>
      <c r="H24" s="65">
        <v>0.228</v>
      </c>
      <c r="I24" s="8">
        <v>1</v>
      </c>
      <c r="J24" s="8">
        <v>1</v>
      </c>
      <c r="K24" s="8">
        <v>1</v>
      </c>
      <c r="L24" s="8">
        <v>1</v>
      </c>
      <c r="M24" s="8">
        <v>1</v>
      </c>
      <c r="N24" s="8">
        <v>1</v>
      </c>
      <c r="O24" s="40" t="s">
        <v>235</v>
      </c>
      <c r="P24" s="41"/>
      <c r="Q24" s="40"/>
      <c r="R24" s="41"/>
      <c r="V24"/>
      <c r="W24"/>
      <c r="X24"/>
    </row>
    <row r="25" spans="1:18" ht="14.25">
      <c r="A25" s="39"/>
      <c r="B25" s="68"/>
      <c r="C25" s="11" t="s">
        <v>198</v>
      </c>
      <c r="D25" s="19" t="s">
        <v>250</v>
      </c>
      <c r="E25" s="48">
        <v>115.4</v>
      </c>
      <c r="F25" s="13" t="s">
        <v>227</v>
      </c>
      <c r="G25" s="48">
        <v>4</v>
      </c>
      <c r="H25" s="33">
        <v>0.228</v>
      </c>
      <c r="I25" s="19"/>
      <c r="J25" s="19"/>
      <c r="K25" s="19" t="s">
        <v>111</v>
      </c>
      <c r="L25" s="19"/>
      <c r="M25" s="19"/>
      <c r="N25" s="19" t="s">
        <v>111</v>
      </c>
      <c r="O25" s="43">
        <v>32.683</v>
      </c>
      <c r="P25" s="44">
        <v>33.162</v>
      </c>
      <c r="Q25" s="43">
        <v>-115.803</v>
      </c>
      <c r="R25" s="44">
        <v>-115.105</v>
      </c>
    </row>
    <row r="26" spans="1:18" ht="14.25">
      <c r="A26" s="39"/>
      <c r="B26" s="68"/>
      <c r="C26" s="21" t="s">
        <v>199</v>
      </c>
      <c r="D26" s="19" t="s">
        <v>251</v>
      </c>
      <c r="E26" s="48">
        <v>380</v>
      </c>
      <c r="F26" s="13" t="s">
        <v>227</v>
      </c>
      <c r="G26" s="48">
        <v>10</v>
      </c>
      <c r="H26" s="33">
        <v>0.228</v>
      </c>
      <c r="I26" s="19"/>
      <c r="J26" s="19"/>
      <c r="K26" s="19" t="s">
        <v>111</v>
      </c>
      <c r="L26" s="19"/>
      <c r="M26" s="19"/>
      <c r="N26" s="19"/>
      <c r="O26" s="43">
        <v>34.455</v>
      </c>
      <c r="P26" s="44">
        <v>35.069</v>
      </c>
      <c r="Q26" s="43">
        <v>-118.216</v>
      </c>
      <c r="R26" s="44">
        <v>-116.871</v>
      </c>
    </row>
    <row r="27" spans="1:18" ht="14.25">
      <c r="A27" s="39"/>
      <c r="B27" s="68" t="s">
        <v>12</v>
      </c>
      <c r="C27" s="21" t="s">
        <v>230</v>
      </c>
      <c r="D27" s="19" t="s">
        <v>252</v>
      </c>
      <c r="E27" s="48">
        <f>68.5+20</f>
        <v>88.5</v>
      </c>
      <c r="F27" s="13" t="s">
        <v>226</v>
      </c>
      <c r="G27" s="48">
        <v>5</v>
      </c>
      <c r="H27" s="33">
        <v>0.2187</v>
      </c>
      <c r="I27" s="19" t="s">
        <v>111</v>
      </c>
      <c r="J27" s="19" t="s">
        <v>111</v>
      </c>
      <c r="K27" s="19" t="s">
        <v>111</v>
      </c>
      <c r="L27" s="19" t="s">
        <v>111</v>
      </c>
      <c r="M27" s="19" t="s">
        <v>111</v>
      </c>
      <c r="N27" s="19" t="s">
        <v>111</v>
      </c>
      <c r="O27" s="40">
        <v>36.395</v>
      </c>
      <c r="P27" s="41">
        <v>36.908</v>
      </c>
      <c r="Q27" s="40">
        <v>-121.578</v>
      </c>
      <c r="R27" s="41">
        <v>-120.999</v>
      </c>
    </row>
    <row r="28" spans="1:18" ht="14.25">
      <c r="A28" s="39"/>
      <c r="B28" s="68"/>
      <c r="C28" s="21" t="s">
        <v>204</v>
      </c>
      <c r="D28" s="19" t="s">
        <v>253</v>
      </c>
      <c r="E28" s="48">
        <v>59.6</v>
      </c>
      <c r="F28" s="13" t="s">
        <v>226</v>
      </c>
      <c r="G28" s="48">
        <v>6</v>
      </c>
      <c r="H28" s="33">
        <v>0.2187</v>
      </c>
      <c r="I28" s="19"/>
      <c r="J28" s="19"/>
      <c r="K28" s="19" t="s">
        <v>111</v>
      </c>
      <c r="L28" s="19"/>
      <c r="M28" s="19"/>
      <c r="N28" s="19" t="s">
        <v>111</v>
      </c>
      <c r="O28" s="40">
        <v>38.518</v>
      </c>
      <c r="P28" s="41">
        <v>39.272</v>
      </c>
      <c r="Q28" s="40">
        <v>-123.97</v>
      </c>
      <c r="R28" s="41">
        <v>-122.603</v>
      </c>
    </row>
    <row r="29" spans="1:18" ht="14.25">
      <c r="A29" s="39"/>
      <c r="B29" s="68"/>
      <c r="C29" s="21" t="s">
        <v>205</v>
      </c>
      <c r="D29" s="19" t="s">
        <v>254</v>
      </c>
      <c r="E29" s="48">
        <v>356.6</v>
      </c>
      <c r="F29" s="13" t="s">
        <v>226</v>
      </c>
      <c r="G29" s="48">
        <v>16</v>
      </c>
      <c r="H29" s="33">
        <v>0.2187</v>
      </c>
      <c r="I29" s="19"/>
      <c r="J29" s="19"/>
      <c r="K29" s="19" t="s">
        <v>111</v>
      </c>
      <c r="L29" s="19"/>
      <c r="M29" s="19"/>
      <c r="N29" s="19"/>
      <c r="O29" s="40">
        <v>35.563</v>
      </c>
      <c r="P29" s="41">
        <v>36.349</v>
      </c>
      <c r="Q29" s="40">
        <v>-121.106</v>
      </c>
      <c r="R29" s="41">
        <v>-120.228</v>
      </c>
    </row>
    <row r="30" spans="1:19" ht="14.25">
      <c r="A30" s="39"/>
      <c r="B30" s="68"/>
      <c r="C30" s="21" t="s">
        <v>206</v>
      </c>
      <c r="D30" s="19" t="s">
        <v>255</v>
      </c>
      <c r="E30" s="48">
        <f>240.5+48.4+13.1</f>
        <v>302</v>
      </c>
      <c r="F30" s="13" t="s">
        <v>226</v>
      </c>
      <c r="G30" s="48">
        <v>4</v>
      </c>
      <c r="H30" s="33">
        <v>0.2187</v>
      </c>
      <c r="I30" s="19"/>
      <c r="J30" s="19"/>
      <c r="K30" s="19" t="s">
        <v>111</v>
      </c>
      <c r="L30" s="19"/>
      <c r="M30" s="19"/>
      <c r="N30" s="19"/>
      <c r="O30" s="40">
        <v>40.056</v>
      </c>
      <c r="P30" s="41">
        <v>40.951</v>
      </c>
      <c r="Q30" s="40">
        <v>-124.067</v>
      </c>
      <c r="R30" s="41">
        <v>-123.326</v>
      </c>
      <c r="S30" t="s">
        <v>208</v>
      </c>
    </row>
    <row r="31" spans="1:18" ht="14.25">
      <c r="A31" s="39"/>
      <c r="B31" s="68"/>
      <c r="C31" s="21" t="s">
        <v>187</v>
      </c>
      <c r="D31" s="19"/>
      <c r="E31" s="48">
        <v>48.4</v>
      </c>
      <c r="F31" s="13"/>
      <c r="G31" s="48">
        <v>15</v>
      </c>
      <c r="H31" s="33">
        <v>0.2187</v>
      </c>
      <c r="I31" s="19"/>
      <c r="J31" s="19"/>
      <c r="K31" s="19">
        <v>1</v>
      </c>
      <c r="L31" s="19"/>
      <c r="M31" s="19"/>
      <c r="N31" s="19"/>
      <c r="O31" s="40" t="s">
        <v>233</v>
      </c>
      <c r="P31" s="41"/>
      <c r="Q31" s="40"/>
      <c r="R31" s="41"/>
    </row>
    <row r="32" spans="1:18" ht="14.25">
      <c r="A32" s="39"/>
      <c r="B32" s="68"/>
      <c r="C32" s="11" t="s">
        <v>189</v>
      </c>
      <c r="D32" s="19"/>
      <c r="E32" s="48">
        <v>13.1</v>
      </c>
      <c r="F32" s="13"/>
      <c r="G32" s="48">
        <v>14</v>
      </c>
      <c r="H32" s="33">
        <v>0.2371</v>
      </c>
      <c r="I32" s="19"/>
      <c r="J32" s="19"/>
      <c r="K32" s="19">
        <v>1</v>
      </c>
      <c r="L32" s="19"/>
      <c r="M32" s="19"/>
      <c r="N32" s="19"/>
      <c r="O32" s="40" t="s">
        <v>233</v>
      </c>
      <c r="P32" s="44"/>
      <c r="Q32" s="43"/>
      <c r="R32" s="44"/>
    </row>
    <row r="33" spans="1:24" s="25" customFormat="1" ht="14.25">
      <c r="A33" s="39"/>
      <c r="B33" s="68"/>
      <c r="C33" s="11" t="s">
        <v>229</v>
      </c>
      <c r="D33" s="8"/>
      <c r="E33" s="69">
        <v>18</v>
      </c>
      <c r="F33" s="68" t="s">
        <v>227</v>
      </c>
      <c r="G33" s="69">
        <v>5</v>
      </c>
      <c r="H33" s="70">
        <v>0.1956</v>
      </c>
      <c r="I33" s="8">
        <v>1</v>
      </c>
      <c r="J33" s="8">
        <v>1</v>
      </c>
      <c r="K33" s="8">
        <v>1</v>
      </c>
      <c r="L33" s="8">
        <v>1</v>
      </c>
      <c r="M33" s="8">
        <v>1</v>
      </c>
      <c r="N33" s="8">
        <v>1</v>
      </c>
      <c r="O33" s="40" t="s">
        <v>235</v>
      </c>
      <c r="P33" s="41"/>
      <c r="Q33" s="40"/>
      <c r="R33" s="41"/>
      <c r="V33"/>
      <c r="W33"/>
      <c r="X33"/>
    </row>
    <row r="34" spans="1:18" ht="14.25">
      <c r="A34" s="39"/>
      <c r="B34" s="68"/>
      <c r="C34" s="11" t="s">
        <v>200</v>
      </c>
      <c r="D34" s="19" t="s">
        <v>256</v>
      </c>
      <c r="E34" s="48">
        <v>212.2</v>
      </c>
      <c r="F34" s="13" t="s">
        <v>227</v>
      </c>
      <c r="G34" s="48">
        <v>4</v>
      </c>
      <c r="H34" s="61">
        <v>0.1956</v>
      </c>
      <c r="I34" s="19"/>
      <c r="J34" s="19"/>
      <c r="K34" s="19" t="s">
        <v>111</v>
      </c>
      <c r="L34" s="19"/>
      <c r="M34" s="19"/>
      <c r="N34" s="19" t="s">
        <v>111</v>
      </c>
      <c r="O34" s="43">
        <v>38.092</v>
      </c>
      <c r="P34" s="44">
        <v>38.582</v>
      </c>
      <c r="Q34" s="43">
        <v>-122.819</v>
      </c>
      <c r="R34" s="44">
        <v>-121.893</v>
      </c>
    </row>
    <row r="35" spans="1:18" ht="14.25">
      <c r="A35" s="39"/>
      <c r="B35" s="68"/>
      <c r="C35" s="11" t="s">
        <v>209</v>
      </c>
      <c r="D35" s="19" t="s">
        <v>257</v>
      </c>
      <c r="E35" s="48">
        <v>341.2</v>
      </c>
      <c r="F35" s="13" t="s">
        <v>227</v>
      </c>
      <c r="G35" s="48">
        <v>7</v>
      </c>
      <c r="H35" s="61">
        <v>0.1956</v>
      </c>
      <c r="I35" s="19"/>
      <c r="J35" s="19"/>
      <c r="K35" s="19" t="s">
        <v>111</v>
      </c>
      <c r="L35" s="19"/>
      <c r="M35" s="19"/>
      <c r="N35" s="19"/>
      <c r="O35" s="40">
        <v>37.291</v>
      </c>
      <c r="P35" s="41">
        <v>38.001</v>
      </c>
      <c r="Q35" s="40">
        <v>-122.274</v>
      </c>
      <c r="R35" s="41">
        <v>-121.643</v>
      </c>
    </row>
    <row r="36" spans="1:18" ht="14.25">
      <c r="A36" s="39"/>
      <c r="B36" s="68"/>
      <c r="C36" s="21" t="s">
        <v>210</v>
      </c>
      <c r="D36" s="19" t="s">
        <v>258</v>
      </c>
      <c r="E36" s="48">
        <v>358.6</v>
      </c>
      <c r="F36" s="13" t="s">
        <v>227</v>
      </c>
      <c r="G36" s="48">
        <v>3</v>
      </c>
      <c r="H36" s="61">
        <v>0.1956</v>
      </c>
      <c r="I36" s="19"/>
      <c r="J36" s="19"/>
      <c r="K36" s="19" t="s">
        <v>111</v>
      </c>
      <c r="L36" s="19"/>
      <c r="M36" s="19"/>
      <c r="N36" s="19"/>
      <c r="O36" s="43">
        <v>36.416</v>
      </c>
      <c r="P36" s="44">
        <v>37.2</v>
      </c>
      <c r="Q36" s="43">
        <v>-121.718</v>
      </c>
      <c r="R36" s="44">
        <v>-121.071</v>
      </c>
    </row>
    <row r="37" spans="1:24" s="25" customFormat="1" ht="14.25">
      <c r="A37" s="39"/>
      <c r="B37" s="68" t="s">
        <v>13</v>
      </c>
      <c r="C37" s="11" t="s">
        <v>10</v>
      </c>
      <c r="D37" s="8"/>
      <c r="E37" s="69">
        <v>20</v>
      </c>
      <c r="F37" s="68"/>
      <c r="G37" s="69">
        <v>1</v>
      </c>
      <c r="H37" s="65">
        <v>0.2434</v>
      </c>
      <c r="I37" s="8">
        <v>1</v>
      </c>
      <c r="J37" s="8">
        <v>1</v>
      </c>
      <c r="K37" s="8">
        <v>1</v>
      </c>
      <c r="L37" s="8">
        <v>1</v>
      </c>
      <c r="M37" s="8">
        <v>1</v>
      </c>
      <c r="N37" s="8">
        <v>1</v>
      </c>
      <c r="O37" s="40" t="s">
        <v>232</v>
      </c>
      <c r="P37" s="41"/>
      <c r="Q37" s="40"/>
      <c r="R37" s="41"/>
      <c r="V37"/>
      <c r="W37"/>
      <c r="X37"/>
    </row>
    <row r="38" spans="1:18" ht="14.25">
      <c r="A38" s="39"/>
      <c r="B38" s="68"/>
      <c r="C38" s="11" t="s">
        <v>207</v>
      </c>
      <c r="D38" s="8" t="s">
        <v>259</v>
      </c>
      <c r="E38" s="48">
        <v>151.2</v>
      </c>
      <c r="F38" s="13" t="s">
        <v>226</v>
      </c>
      <c r="G38" s="48">
        <v>6</v>
      </c>
      <c r="H38" s="65">
        <v>0.2434</v>
      </c>
      <c r="I38" s="19"/>
      <c r="J38" s="19"/>
      <c r="K38" s="19" t="s">
        <v>111</v>
      </c>
      <c r="L38" s="19"/>
      <c r="M38" s="19"/>
      <c r="N38" s="19" t="s">
        <v>111</v>
      </c>
      <c r="O38" s="40">
        <v>34.543</v>
      </c>
      <c r="P38" s="41">
        <v>35.18</v>
      </c>
      <c r="Q38" s="40">
        <v>-120.534</v>
      </c>
      <c r="R38" s="41">
        <v>-120.031</v>
      </c>
    </row>
    <row r="39" spans="1:18" ht="14.25">
      <c r="A39" s="39"/>
      <c r="B39" s="68"/>
      <c r="C39" s="11" t="s">
        <v>214</v>
      </c>
      <c r="D39" s="8" t="s">
        <v>260</v>
      </c>
      <c r="E39" s="48">
        <v>424.7</v>
      </c>
      <c r="F39" s="13" t="s">
        <v>226</v>
      </c>
      <c r="G39" s="48">
        <v>17</v>
      </c>
      <c r="H39" s="65">
        <v>0.2434</v>
      </c>
      <c r="I39" s="19"/>
      <c r="J39" s="19"/>
      <c r="K39" s="19" t="s">
        <v>111</v>
      </c>
      <c r="L39" s="19"/>
      <c r="M39" s="19"/>
      <c r="N39" s="19"/>
      <c r="O39" s="42">
        <v>34.309</v>
      </c>
      <c r="P39" s="45">
        <v>34.85</v>
      </c>
      <c r="Q39" s="42">
        <v>-119.418</v>
      </c>
      <c r="R39" s="45">
        <v>-118.454</v>
      </c>
    </row>
    <row r="40" spans="2:18" ht="14.25">
      <c r="B40" s="13"/>
      <c r="C40" s="11" t="s">
        <v>215</v>
      </c>
      <c r="D40" s="8" t="s">
        <v>261</v>
      </c>
      <c r="E40" s="48">
        <f>327.2+7.8</f>
        <v>335</v>
      </c>
      <c r="F40" s="13" t="s">
        <v>226</v>
      </c>
      <c r="G40" s="48">
        <v>3</v>
      </c>
      <c r="H40" s="65">
        <v>0.2434</v>
      </c>
      <c r="I40" s="19"/>
      <c r="J40" s="19"/>
      <c r="K40" s="19" t="s">
        <v>111</v>
      </c>
      <c r="L40" s="19"/>
      <c r="M40" s="19"/>
      <c r="N40" s="19"/>
      <c r="O40" s="40">
        <v>32.977</v>
      </c>
      <c r="P40" s="41">
        <v>33.837</v>
      </c>
      <c r="Q40" s="40">
        <v>-117.314</v>
      </c>
      <c r="R40" s="41">
        <v>-116.581</v>
      </c>
    </row>
    <row r="41" spans="2:18" ht="15" customHeight="1">
      <c r="B41" s="13"/>
      <c r="C41" s="21" t="s">
        <v>213</v>
      </c>
      <c r="D41" s="19"/>
      <c r="E41" s="48">
        <v>7.8</v>
      </c>
      <c r="F41" s="13"/>
      <c r="G41" s="48">
        <v>28</v>
      </c>
      <c r="H41" s="65" t="s">
        <v>216</v>
      </c>
      <c r="I41" s="19"/>
      <c r="J41" s="19"/>
      <c r="K41" s="19">
        <v>1</v>
      </c>
      <c r="L41" s="19"/>
      <c r="M41" s="19"/>
      <c r="N41" s="19"/>
      <c r="O41" s="40" t="s">
        <v>231</v>
      </c>
      <c r="P41" s="41"/>
      <c r="Q41" s="40"/>
      <c r="R41" s="41"/>
    </row>
    <row r="42" spans="2:18" ht="15" customHeight="1">
      <c r="B42" s="13"/>
      <c r="C42" s="21" t="s">
        <v>211</v>
      </c>
      <c r="D42" s="19" t="s">
        <v>262</v>
      </c>
      <c r="E42" s="48">
        <f>394.2+17.8+18</f>
        <v>430</v>
      </c>
      <c r="F42" s="13" t="s">
        <v>227</v>
      </c>
      <c r="G42" s="48">
        <f>10+5</f>
        <v>15</v>
      </c>
      <c r="H42" s="65">
        <v>0.2117</v>
      </c>
      <c r="I42" s="19" t="s">
        <v>111</v>
      </c>
      <c r="J42" s="19" t="s">
        <v>111</v>
      </c>
      <c r="K42" s="19" t="s">
        <v>111</v>
      </c>
      <c r="L42" s="19" t="s">
        <v>111</v>
      </c>
      <c r="M42" s="19" t="s">
        <v>111</v>
      </c>
      <c r="N42" s="19" t="s">
        <v>111</v>
      </c>
      <c r="O42" s="40">
        <v>33.692</v>
      </c>
      <c r="P42" s="41">
        <v>34.261</v>
      </c>
      <c r="Q42" s="40">
        <v>-118.449</v>
      </c>
      <c r="R42" s="41">
        <v>-117.58</v>
      </c>
    </row>
    <row r="43" spans="2:18" ht="15" customHeight="1">
      <c r="B43" s="13"/>
      <c r="C43" s="21" t="s">
        <v>212</v>
      </c>
      <c r="D43" s="19" t="s">
        <v>263</v>
      </c>
      <c r="E43" s="48">
        <v>261.4</v>
      </c>
      <c r="F43" s="13" t="s">
        <v>227</v>
      </c>
      <c r="G43" s="48">
        <v>4</v>
      </c>
      <c r="H43" s="65">
        <v>0.2117</v>
      </c>
      <c r="I43" s="19"/>
      <c r="J43" s="19"/>
      <c r="K43" s="19" t="s">
        <v>111</v>
      </c>
      <c r="L43" s="19"/>
      <c r="M43" s="19"/>
      <c r="N43" s="19" t="s">
        <v>111</v>
      </c>
      <c r="O43" s="40">
        <v>34.141</v>
      </c>
      <c r="P43" s="41">
        <v>34.523</v>
      </c>
      <c r="Q43" s="40">
        <v>-119.226</v>
      </c>
      <c r="R43" s="41">
        <v>-118.466</v>
      </c>
    </row>
    <row r="44" spans="2:18" ht="15" customHeight="1">
      <c r="B44" s="13"/>
      <c r="C44" s="21" t="s">
        <v>217</v>
      </c>
      <c r="D44" s="19" t="s">
        <v>264</v>
      </c>
      <c r="E44" s="48">
        <v>453.9</v>
      </c>
      <c r="F44" s="13" t="s">
        <v>227</v>
      </c>
      <c r="G44" s="48">
        <v>4</v>
      </c>
      <c r="H44" s="65">
        <v>0.2117</v>
      </c>
      <c r="I44" s="19"/>
      <c r="J44" s="19"/>
      <c r="K44" s="19" t="s">
        <v>111</v>
      </c>
      <c r="L44" s="19"/>
      <c r="M44" s="19"/>
      <c r="N44" s="19"/>
      <c r="O44" s="40">
        <v>33.456</v>
      </c>
      <c r="P44" s="41">
        <v>34.196</v>
      </c>
      <c r="Q44" s="40">
        <v>-117.559</v>
      </c>
      <c r="R44" s="41">
        <v>-117.002</v>
      </c>
    </row>
    <row r="45" spans="1:18" ht="14.25">
      <c r="A45" s="38" t="s">
        <v>11</v>
      </c>
      <c r="B45" s="13"/>
      <c r="C45" s="21" t="s">
        <v>218</v>
      </c>
      <c r="D45" s="19" t="s">
        <v>265</v>
      </c>
      <c r="E45" s="48">
        <v>408.2</v>
      </c>
      <c r="F45" s="13" t="s">
        <v>227</v>
      </c>
      <c r="G45" s="48">
        <v>7</v>
      </c>
      <c r="H45" s="65">
        <v>0.2117</v>
      </c>
      <c r="I45" s="19"/>
      <c r="J45" s="19"/>
      <c r="K45" s="19" t="s">
        <v>111</v>
      </c>
      <c r="L45" s="19"/>
      <c r="M45" s="19"/>
      <c r="N45" s="19"/>
      <c r="O45" s="40">
        <v>32.588</v>
      </c>
      <c r="P45" s="41">
        <v>33.24</v>
      </c>
      <c r="Q45" s="40">
        <v>-117.261</v>
      </c>
      <c r="R45" s="41">
        <v>-116.909</v>
      </c>
    </row>
    <row r="46" spans="2:18" ht="14.25">
      <c r="B46" s="60"/>
      <c r="C46" s="26"/>
      <c r="D46" s="23"/>
      <c r="E46" s="6"/>
      <c r="F46" s="60"/>
      <c r="G46" s="6"/>
      <c r="H46" s="67"/>
      <c r="I46" s="23"/>
      <c r="J46" s="23"/>
      <c r="K46" s="23"/>
      <c r="L46" s="23"/>
      <c r="M46" s="23"/>
      <c r="N46" s="23"/>
      <c r="O46" s="40"/>
      <c r="P46" s="40"/>
      <c r="Q46" s="40"/>
      <c r="R46" s="40"/>
    </row>
    <row r="47" spans="3:18" ht="14.25">
      <c r="C47" s="26"/>
      <c r="D47" s="23"/>
      <c r="E47" s="6"/>
      <c r="F47" s="17" t="s">
        <v>332</v>
      </c>
      <c r="G47" s="6"/>
      <c r="H47" s="67"/>
      <c r="I47" s="100">
        <f aca="true" t="shared" si="0" ref="I47:N47">SUMIF(I7:I45,"=x",$E$7:$E$45)</f>
        <v>1045</v>
      </c>
      <c r="J47" s="98">
        <f t="shared" si="0"/>
        <v>1045</v>
      </c>
      <c r="K47" s="98">
        <f t="shared" si="0"/>
        <v>9194</v>
      </c>
      <c r="L47" s="98">
        <f t="shared" si="0"/>
        <v>1045</v>
      </c>
      <c r="M47" s="98">
        <f t="shared" si="0"/>
        <v>1045</v>
      </c>
      <c r="N47" s="98">
        <f t="shared" si="0"/>
        <v>2232.2</v>
      </c>
      <c r="O47" s="40"/>
      <c r="P47" s="40"/>
      <c r="Q47" s="40"/>
      <c r="R47" s="40"/>
    </row>
    <row r="48" spans="2:18" ht="14.25">
      <c r="B48" s="60"/>
      <c r="C48" s="26"/>
      <c r="D48" s="23"/>
      <c r="E48" s="6"/>
      <c r="G48" s="6"/>
      <c r="H48" s="67"/>
      <c r="I48" s="100"/>
      <c r="J48" s="98"/>
      <c r="K48" s="98"/>
      <c r="L48" s="98"/>
      <c r="M48" s="98"/>
      <c r="N48" s="98"/>
      <c r="O48" s="40"/>
      <c r="P48" s="40"/>
      <c r="Q48" s="40"/>
      <c r="R48" s="40"/>
    </row>
    <row r="49" spans="2:18" ht="14.25">
      <c r="B49" s="60"/>
      <c r="C49" s="26"/>
      <c r="D49" s="23"/>
      <c r="E49" s="6"/>
      <c r="F49" s="60"/>
      <c r="G49" s="6"/>
      <c r="O49" s="40"/>
      <c r="P49" s="40"/>
      <c r="Q49" s="40"/>
      <c r="R49" s="40"/>
    </row>
    <row r="50" spans="2:18" ht="14.25">
      <c r="B50" s="60"/>
      <c r="C50" s="26"/>
      <c r="D50" s="23"/>
      <c r="E50" s="6"/>
      <c r="F50" s="25"/>
      <c r="G50" s="6"/>
      <c r="H50" s="67"/>
      <c r="I50" s="99"/>
      <c r="J50" s="99"/>
      <c r="K50" s="99"/>
      <c r="L50" s="99"/>
      <c r="M50" s="99"/>
      <c r="N50" s="105"/>
      <c r="P50" s="40"/>
      <c r="Q50" s="40"/>
      <c r="R50" s="40"/>
    </row>
    <row r="51" spans="3:18" ht="14.25">
      <c r="C51" s="26"/>
      <c r="D51" s="23"/>
      <c r="E51" s="6"/>
      <c r="F51" s="60"/>
      <c r="G51" s="6"/>
      <c r="H51" s="67"/>
      <c r="I51" s="23"/>
      <c r="J51" s="23"/>
      <c r="K51" s="23"/>
      <c r="L51" s="23"/>
      <c r="M51" s="23"/>
      <c r="O51" s="40"/>
      <c r="P51" s="40"/>
      <c r="Q51" s="40"/>
      <c r="R51" s="40"/>
    </row>
    <row r="52" spans="2:18" ht="14.25">
      <c r="B52" s="25"/>
      <c r="C52" s="26"/>
      <c r="D52" s="23"/>
      <c r="E52" s="6"/>
      <c r="F52" s="60"/>
      <c r="G52" s="6"/>
      <c r="H52" s="67"/>
      <c r="I52" s="23"/>
      <c r="J52" s="23"/>
      <c r="K52" s="23"/>
      <c r="L52" s="23"/>
      <c r="M52" s="23"/>
      <c r="N52" s="23"/>
      <c r="O52" s="40"/>
      <c r="P52" s="40"/>
      <c r="Q52" s="40"/>
      <c r="R52" s="40"/>
    </row>
    <row r="53" spans="2:18" ht="14.25">
      <c r="B53" s="42"/>
      <c r="C53" s="26"/>
      <c r="D53" s="23"/>
      <c r="E53" s="6"/>
      <c r="F53" s="60"/>
      <c r="G53" s="6"/>
      <c r="H53" s="67"/>
      <c r="I53" s="23"/>
      <c r="J53" s="23"/>
      <c r="K53" s="23"/>
      <c r="L53" s="23"/>
      <c r="M53" s="23"/>
      <c r="N53" s="23"/>
      <c r="O53" s="40"/>
      <c r="P53" s="40"/>
      <c r="Q53" s="40"/>
      <c r="R53" s="40"/>
    </row>
    <row r="54" spans="2:18" ht="14.25">
      <c r="B54" s="60"/>
      <c r="C54" s="26"/>
      <c r="D54" s="23"/>
      <c r="E54" s="6"/>
      <c r="F54" s="60"/>
      <c r="G54" s="6"/>
      <c r="H54" s="67"/>
      <c r="I54" s="23"/>
      <c r="J54" s="23"/>
      <c r="K54" s="23"/>
      <c r="L54" s="23"/>
      <c r="M54" s="23"/>
      <c r="N54" s="23"/>
      <c r="O54" s="40"/>
      <c r="P54" s="40"/>
      <c r="Q54" s="40"/>
      <c r="R54" s="40"/>
    </row>
    <row r="55" spans="1:14" s="60" customFormat="1" ht="14.25">
      <c r="A55" s="28"/>
      <c r="B55" s="17"/>
      <c r="C55" s="27"/>
      <c r="D55" s="29"/>
      <c r="E55" s="28"/>
      <c r="F55" s="17"/>
      <c r="G55" s="17"/>
      <c r="H55" s="17"/>
      <c r="M55" s="17"/>
      <c r="N55" s="17"/>
    </row>
    <row r="56" spans="3:14" ht="14.25">
      <c r="C56" s="24"/>
      <c r="D56" s="50"/>
      <c r="E56" s="39"/>
      <c r="F56" s="25"/>
      <c r="G56" s="25"/>
      <c r="H56" s="25"/>
      <c r="M56" s="25"/>
      <c r="N56" s="25"/>
    </row>
    <row r="57" spans="2:14" ht="14.25">
      <c r="B57" s="17"/>
      <c r="C57" s="27"/>
      <c r="D57" s="29"/>
      <c r="E57" s="39"/>
      <c r="F57" s="25"/>
      <c r="G57" s="25"/>
      <c r="H57" s="25"/>
      <c r="M57" s="28"/>
      <c r="N57" s="28"/>
    </row>
    <row r="58" spans="2:14" ht="14.25">
      <c r="B58" s="25"/>
      <c r="C58" s="24"/>
      <c r="D58" s="50"/>
      <c r="E58" s="39"/>
      <c r="F58" s="25"/>
      <c r="G58" s="25"/>
      <c r="H58" s="25"/>
      <c r="M58" s="25"/>
      <c r="N58" s="25"/>
    </row>
    <row r="59" spans="2:14" ht="14.25">
      <c r="B59" s="25"/>
      <c r="C59" s="24"/>
      <c r="D59" s="50"/>
      <c r="E59" s="39"/>
      <c r="F59" s="25"/>
      <c r="G59" s="25"/>
      <c r="H59" s="25"/>
      <c r="M59" s="25"/>
      <c r="N59" s="25"/>
    </row>
    <row r="60" spans="2:14" ht="14.25">
      <c r="B60" s="25"/>
      <c r="C60" s="24"/>
      <c r="D60" s="50"/>
      <c r="E60" s="39"/>
      <c r="F60" s="25"/>
      <c r="G60" s="25"/>
      <c r="H60" s="25"/>
      <c r="M60" s="25"/>
      <c r="N60" s="25"/>
    </row>
    <row r="61" spans="2:14" ht="14.25">
      <c r="B61" s="25"/>
      <c r="C61" s="24"/>
      <c r="D61" s="50"/>
      <c r="E61" s="39"/>
      <c r="F61" s="25"/>
      <c r="G61" s="25"/>
      <c r="H61" s="25"/>
      <c r="M61" s="25"/>
      <c r="N61" s="25"/>
    </row>
    <row r="62" spans="2:14" ht="14.25">
      <c r="B62" s="25"/>
      <c r="C62" s="24"/>
      <c r="D62" s="50"/>
      <c r="E62" s="39"/>
      <c r="F62" s="25"/>
      <c r="G62" s="25"/>
      <c r="H62" s="25"/>
      <c r="M62" s="25"/>
      <c r="N62" s="25"/>
    </row>
    <row r="63" spans="2:14" ht="14.25">
      <c r="B63" s="25"/>
      <c r="C63" s="24"/>
      <c r="D63" s="50"/>
      <c r="E63" s="39"/>
      <c r="F63" s="25"/>
      <c r="G63" s="25"/>
      <c r="H63" s="25"/>
      <c r="M63" s="25"/>
      <c r="N63" s="25"/>
    </row>
    <row r="64" spans="2:14" ht="14.25">
      <c r="B64" s="25"/>
      <c r="C64" s="24"/>
      <c r="D64" s="50"/>
      <c r="E64" s="39"/>
      <c r="F64" s="25"/>
      <c r="G64" s="25"/>
      <c r="H64" s="25"/>
      <c r="M64" s="25"/>
      <c r="N64" s="25"/>
    </row>
    <row r="65" spans="2:14" ht="14.25">
      <c r="B65" s="25"/>
      <c r="C65" s="24"/>
      <c r="D65" s="50"/>
      <c r="E65" s="39"/>
      <c r="F65" s="25"/>
      <c r="G65" s="25"/>
      <c r="H65" s="25"/>
      <c r="M65" s="25"/>
      <c r="N65" s="25"/>
    </row>
    <row r="66" spans="2:14" ht="14.25">
      <c r="B66" s="25"/>
      <c r="C66" s="24"/>
      <c r="D66" s="50"/>
      <c r="E66" s="39"/>
      <c r="F66" s="25"/>
      <c r="G66" s="25"/>
      <c r="H66" s="25"/>
      <c r="M66" s="25"/>
      <c r="N66" s="25"/>
    </row>
    <row r="67" spans="2:14" ht="14.25">
      <c r="B67" s="25"/>
      <c r="C67" s="24"/>
      <c r="D67" s="50"/>
      <c r="E67" s="39"/>
      <c r="F67" s="25"/>
      <c r="G67" s="25"/>
      <c r="H67" s="25"/>
      <c r="M67" s="25"/>
      <c r="N67" s="25"/>
    </row>
    <row r="68" spans="2:14" ht="14.25">
      <c r="B68" s="25"/>
      <c r="C68" s="24"/>
      <c r="D68" s="50"/>
      <c r="E68" s="39"/>
      <c r="F68" s="25"/>
      <c r="G68" s="25"/>
      <c r="H68" s="25"/>
      <c r="M68" s="25"/>
      <c r="N68" s="25"/>
    </row>
    <row r="69" spans="2:14" ht="14.25">
      <c r="B69" s="25"/>
      <c r="C69" s="24"/>
      <c r="D69" s="50"/>
      <c r="E69" s="39"/>
      <c r="F69" s="25"/>
      <c r="G69" s="25"/>
      <c r="H69" s="25"/>
      <c r="M69" s="25"/>
      <c r="N69" s="25"/>
    </row>
    <row r="70" spans="2:14" ht="14.25">
      <c r="B70" s="25"/>
      <c r="C70" s="24"/>
      <c r="D70" s="50"/>
      <c r="E70" s="39"/>
      <c r="F70" s="25"/>
      <c r="G70" s="25"/>
      <c r="H70" s="25"/>
      <c r="M70" s="25"/>
      <c r="N70" s="25"/>
    </row>
  </sheetData>
  <sheetProtection/>
  <mergeCells count="14">
    <mergeCell ref="C4:R4"/>
    <mergeCell ref="I5:I6"/>
    <mergeCell ref="J5:J6"/>
    <mergeCell ref="K5:K6"/>
    <mergeCell ref="L5:L6"/>
    <mergeCell ref="H5:H6"/>
    <mergeCell ref="M5:M6"/>
    <mergeCell ref="N5:N6"/>
    <mergeCell ref="O5:R5"/>
    <mergeCell ref="G5:G6"/>
    <mergeCell ref="A5:A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8.7109375" style="38" customWidth="1"/>
    <col min="2" max="2" width="15.140625" style="0" customWidth="1"/>
    <col min="3" max="3" width="22.28125" style="0" customWidth="1"/>
    <col min="4" max="4" width="10.28125" style="38" customWidth="1"/>
    <col min="5" max="5" width="11.8515625" style="38" customWidth="1"/>
    <col min="6" max="6" width="13.28125" style="0" customWidth="1"/>
    <col min="7" max="7" width="9.28125" style="0" customWidth="1"/>
    <col min="8" max="8" width="9.140625" style="0" customWidth="1"/>
    <col min="9" max="12" width="5.7109375" style="0" customWidth="1"/>
    <col min="13" max="13" width="7.28125" style="0" customWidth="1"/>
    <col min="14" max="14" width="6.57421875" style="0" customWidth="1"/>
    <col min="15" max="17" width="9.8515625" style="0" customWidth="1"/>
    <col min="18" max="18" width="10.421875" style="0" customWidth="1"/>
  </cols>
  <sheetData>
    <row r="1" spans="4:6" ht="14.25">
      <c r="D1" s="38" t="s">
        <v>2</v>
      </c>
      <c r="F1" s="38" t="s">
        <v>1</v>
      </c>
    </row>
    <row r="2" spans="3:8" ht="14.25">
      <c r="C2" t="s">
        <v>225</v>
      </c>
      <c r="D2" s="38">
        <v>1749.28</v>
      </c>
      <c r="F2" s="38">
        <v>3218</v>
      </c>
      <c r="H2" s="9"/>
    </row>
    <row r="3" ht="14.25">
      <c r="D3" s="38" t="s">
        <v>221</v>
      </c>
    </row>
    <row r="4" spans="10:18" ht="14.25">
      <c r="J4" s="35"/>
      <c r="K4" s="35"/>
      <c r="O4" s="35"/>
      <c r="P4" s="35"/>
      <c r="Q4" s="35"/>
      <c r="R4" s="35"/>
    </row>
    <row r="5" spans="3:18" ht="14.25">
      <c r="C5" s="106" t="s">
        <v>219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</row>
    <row r="6" spans="1:18" ht="14.25">
      <c r="A6" s="123" t="s">
        <v>180</v>
      </c>
      <c r="B6" s="15" t="s">
        <v>36</v>
      </c>
      <c r="C6" s="115" t="s">
        <v>100</v>
      </c>
      <c r="D6" s="117" t="s">
        <v>53</v>
      </c>
      <c r="E6" s="107" t="s">
        <v>115</v>
      </c>
      <c r="F6" s="30"/>
      <c r="G6" s="108" t="s">
        <v>171</v>
      </c>
      <c r="H6" s="115" t="s">
        <v>99</v>
      </c>
      <c r="I6" s="119">
        <v>0.2</v>
      </c>
      <c r="J6" s="119" t="s">
        <v>108</v>
      </c>
      <c r="K6" s="119" t="s">
        <v>109</v>
      </c>
      <c r="L6" s="119" t="s">
        <v>110</v>
      </c>
      <c r="M6" s="119" t="s">
        <v>113</v>
      </c>
      <c r="N6" s="119" t="s">
        <v>112</v>
      </c>
      <c r="O6" s="107" t="s">
        <v>96</v>
      </c>
      <c r="P6" s="108"/>
      <c r="Q6" s="108"/>
      <c r="R6" s="109"/>
    </row>
    <row r="7" spans="1:18" ht="14.25">
      <c r="A7" s="123"/>
      <c r="B7" s="16"/>
      <c r="C7" s="115" t="s">
        <v>100</v>
      </c>
      <c r="D7" s="118"/>
      <c r="E7" s="116"/>
      <c r="F7" s="56" t="s">
        <v>0</v>
      </c>
      <c r="G7" s="124"/>
      <c r="H7" s="115"/>
      <c r="I7" s="120"/>
      <c r="J7" s="120"/>
      <c r="K7" s="120"/>
      <c r="L7" s="120"/>
      <c r="M7" s="120"/>
      <c r="N7" s="120"/>
      <c r="O7" s="34" t="s">
        <v>174</v>
      </c>
      <c r="P7" s="34" t="s">
        <v>175</v>
      </c>
      <c r="Q7" s="58" t="s">
        <v>176</v>
      </c>
      <c r="R7" s="36" t="s">
        <v>177</v>
      </c>
    </row>
    <row r="8" spans="2:18" ht="14.25">
      <c r="B8" s="13" t="s">
        <v>7</v>
      </c>
      <c r="C8" s="21" t="s">
        <v>220</v>
      </c>
      <c r="D8" s="19" t="s">
        <v>269</v>
      </c>
      <c r="E8" s="71">
        <f>D$2/5</f>
        <v>349.856</v>
      </c>
      <c r="F8" s="13" t="s">
        <v>236</v>
      </c>
      <c r="G8" s="48"/>
      <c r="H8" s="33">
        <v>0.21</v>
      </c>
      <c r="I8" s="19" t="s">
        <v>111</v>
      </c>
      <c r="J8" s="19" t="s">
        <v>111</v>
      </c>
      <c r="K8" s="19" t="s">
        <v>111</v>
      </c>
      <c r="L8" s="19" t="s">
        <v>111</v>
      </c>
      <c r="M8" s="19" t="s">
        <v>111</v>
      </c>
      <c r="N8" s="19" t="s">
        <v>111</v>
      </c>
      <c r="O8" s="40">
        <v>37.765</v>
      </c>
      <c r="P8" s="40">
        <v>38.824</v>
      </c>
      <c r="Q8" s="59">
        <v>-121.638</v>
      </c>
      <c r="R8" s="41">
        <v>-121.065</v>
      </c>
    </row>
    <row r="9" spans="2:18" ht="14.25">
      <c r="B9" s="13" t="s">
        <v>7</v>
      </c>
      <c r="C9" s="21" t="s">
        <v>222</v>
      </c>
      <c r="D9" s="19" t="s">
        <v>270</v>
      </c>
      <c r="E9" s="71">
        <f>D$2/5</f>
        <v>349.856</v>
      </c>
      <c r="F9" s="13" t="s">
        <v>236</v>
      </c>
      <c r="G9" s="48"/>
      <c r="H9" s="33">
        <v>0.21</v>
      </c>
      <c r="I9" s="19" t="s">
        <v>111</v>
      </c>
      <c r="J9" s="19" t="s">
        <v>111</v>
      </c>
      <c r="K9" s="19" t="s">
        <v>111</v>
      </c>
      <c r="L9" s="19" t="s">
        <v>111</v>
      </c>
      <c r="M9" s="19" t="s">
        <v>111</v>
      </c>
      <c r="N9" s="19" t="s">
        <v>111</v>
      </c>
      <c r="O9" s="40">
        <v>36.308</v>
      </c>
      <c r="P9" s="40">
        <v>37.45</v>
      </c>
      <c r="Q9" s="59">
        <v>-120.542</v>
      </c>
      <c r="R9" s="41">
        <v>-119.224</v>
      </c>
    </row>
    <row r="10" spans="2:18" ht="14.25">
      <c r="B10" s="13" t="s">
        <v>12</v>
      </c>
      <c r="C10" s="21" t="s">
        <v>223</v>
      </c>
      <c r="D10" s="19" t="s">
        <v>268</v>
      </c>
      <c r="E10" s="71">
        <f>D$2/5</f>
        <v>349.856</v>
      </c>
      <c r="F10" s="13" t="s">
        <v>236</v>
      </c>
      <c r="G10" s="48"/>
      <c r="H10" s="33">
        <v>0.21</v>
      </c>
      <c r="I10" s="19" t="s">
        <v>111</v>
      </c>
      <c r="J10" s="19" t="s">
        <v>111</v>
      </c>
      <c r="K10" s="19" t="s">
        <v>111</v>
      </c>
      <c r="L10" s="19" t="s">
        <v>111</v>
      </c>
      <c r="M10" s="19" t="s">
        <v>111</v>
      </c>
      <c r="N10" s="19" t="s">
        <v>111</v>
      </c>
      <c r="O10" s="40">
        <v>37.248</v>
      </c>
      <c r="P10" s="41">
        <v>38.435</v>
      </c>
      <c r="Q10" s="40">
        <v>-122.512</v>
      </c>
      <c r="R10" s="41">
        <v>-121.706</v>
      </c>
    </row>
    <row r="11" spans="1:18" s="25" customFormat="1" ht="14.25">
      <c r="A11" s="39"/>
      <c r="B11" s="68" t="s">
        <v>13</v>
      </c>
      <c r="C11" s="21" t="s">
        <v>224</v>
      </c>
      <c r="D11" s="19" t="s">
        <v>266</v>
      </c>
      <c r="E11" s="71">
        <f>D$2/5</f>
        <v>349.856</v>
      </c>
      <c r="F11" s="13" t="s">
        <v>236</v>
      </c>
      <c r="G11" s="48"/>
      <c r="H11" s="33">
        <v>0.21</v>
      </c>
      <c r="I11" s="19" t="s">
        <v>111</v>
      </c>
      <c r="J11" s="19" t="s">
        <v>111</v>
      </c>
      <c r="K11" s="19" t="s">
        <v>111</v>
      </c>
      <c r="L11" s="19" t="s">
        <v>111</v>
      </c>
      <c r="M11" s="19" t="s">
        <v>111</v>
      </c>
      <c r="N11" s="19" t="s">
        <v>111</v>
      </c>
      <c r="O11" s="40">
        <v>33.631</v>
      </c>
      <c r="P11" s="40">
        <v>34.278</v>
      </c>
      <c r="Q11" s="59">
        <v>-118.523</v>
      </c>
      <c r="R11" s="41">
        <v>-117.067</v>
      </c>
    </row>
    <row r="12" spans="2:18" ht="14.25">
      <c r="B12" s="68" t="s">
        <v>13</v>
      </c>
      <c r="C12" s="21" t="s">
        <v>234</v>
      </c>
      <c r="D12" s="19" t="s">
        <v>267</v>
      </c>
      <c r="E12" s="71">
        <f>D$2/5</f>
        <v>349.856</v>
      </c>
      <c r="F12" s="13" t="s">
        <v>236</v>
      </c>
      <c r="G12" s="48"/>
      <c r="H12" s="33">
        <v>0.21</v>
      </c>
      <c r="I12" s="19" t="s">
        <v>111</v>
      </c>
      <c r="J12" s="19" t="s">
        <v>111</v>
      </c>
      <c r="K12" s="19" t="s">
        <v>111</v>
      </c>
      <c r="L12" s="19" t="s">
        <v>111</v>
      </c>
      <c r="M12" s="19" t="s">
        <v>111</v>
      </c>
      <c r="N12" s="19" t="s">
        <v>111</v>
      </c>
      <c r="O12" s="40">
        <v>32.661</v>
      </c>
      <c r="P12" s="41">
        <v>33.32</v>
      </c>
      <c r="Q12" s="40">
        <v>-117.26</v>
      </c>
      <c r="R12" s="41">
        <v>-116.781</v>
      </c>
    </row>
    <row r="13" spans="2:18" ht="14.25">
      <c r="B13" s="60"/>
      <c r="C13" s="26"/>
      <c r="D13" s="23"/>
      <c r="E13" s="6"/>
      <c r="F13" s="60"/>
      <c r="G13" s="6"/>
      <c r="H13" s="67"/>
      <c r="I13" s="23"/>
      <c r="J13" s="23"/>
      <c r="K13" s="23"/>
      <c r="L13" s="23"/>
      <c r="M13" s="23"/>
      <c r="N13" s="23"/>
      <c r="O13" s="40"/>
      <c r="P13" s="40"/>
      <c r="Q13" s="40"/>
      <c r="R13" s="40"/>
    </row>
    <row r="14" spans="2:18" ht="14.25">
      <c r="B14" s="60"/>
      <c r="C14" s="26"/>
      <c r="D14" s="23"/>
      <c r="E14" s="6"/>
      <c r="F14" s="60"/>
      <c r="G14" s="6"/>
      <c r="H14" s="67"/>
      <c r="I14" s="23"/>
      <c r="J14" s="23"/>
      <c r="K14" s="23"/>
      <c r="L14" s="23"/>
      <c r="M14" s="23"/>
      <c r="N14" s="23"/>
      <c r="O14" s="40"/>
      <c r="P14" s="40"/>
      <c r="Q14" s="40"/>
      <c r="R14" s="40"/>
    </row>
    <row r="15" spans="2:18" ht="14.25">
      <c r="B15" s="60"/>
      <c r="C15" s="26"/>
      <c r="D15" s="23"/>
      <c r="E15" s="6"/>
      <c r="F15" s="60"/>
      <c r="G15" s="6"/>
      <c r="H15" s="67"/>
      <c r="I15" s="23"/>
      <c r="J15" s="23"/>
      <c r="K15" s="23"/>
      <c r="L15" s="23"/>
      <c r="M15" s="23"/>
      <c r="N15" s="23"/>
      <c r="O15" s="40"/>
      <c r="P15" s="40"/>
      <c r="Q15" s="40"/>
      <c r="R15" s="40"/>
    </row>
    <row r="16" spans="2:18" ht="14.25">
      <c r="B16" s="60"/>
      <c r="C16" s="26"/>
      <c r="D16" s="23"/>
      <c r="E16" s="6"/>
      <c r="F16" s="60"/>
      <c r="G16" s="6"/>
      <c r="H16" s="67"/>
      <c r="I16" s="23"/>
      <c r="J16" s="23"/>
      <c r="K16" s="23"/>
      <c r="L16" s="23"/>
      <c r="M16" s="23"/>
      <c r="N16" s="23"/>
      <c r="O16" s="40"/>
      <c r="P16" s="40"/>
      <c r="Q16" s="40"/>
      <c r="R16" s="40"/>
    </row>
    <row r="17" spans="2:18" ht="14.25">
      <c r="B17" s="60"/>
      <c r="C17" s="26"/>
      <c r="D17" s="23"/>
      <c r="E17" s="6"/>
      <c r="F17" s="60"/>
      <c r="G17" s="6"/>
      <c r="H17" s="67"/>
      <c r="I17" s="23"/>
      <c r="J17" s="23"/>
      <c r="K17" s="23"/>
      <c r="L17" s="23"/>
      <c r="M17" s="23"/>
      <c r="N17" s="23"/>
      <c r="O17" s="40"/>
      <c r="P17" s="40"/>
      <c r="Q17" s="40"/>
      <c r="R17" s="40"/>
    </row>
    <row r="18" spans="2:18" ht="14.25">
      <c r="B18" s="60"/>
      <c r="C18" s="26"/>
      <c r="D18" s="23"/>
      <c r="E18" s="6"/>
      <c r="F18" s="60"/>
      <c r="G18" s="6"/>
      <c r="H18" s="67"/>
      <c r="I18" s="23"/>
      <c r="J18" s="23"/>
      <c r="K18" s="23"/>
      <c r="L18" s="23"/>
      <c r="M18" s="23"/>
      <c r="N18" s="23"/>
      <c r="O18" s="40"/>
      <c r="P18" s="40"/>
      <c r="Q18" s="40"/>
      <c r="R18" s="40"/>
    </row>
    <row r="19" spans="2:18" ht="14.25">
      <c r="B19" s="60"/>
      <c r="C19" s="26"/>
      <c r="D19" s="23"/>
      <c r="E19" s="6"/>
      <c r="F19" s="60"/>
      <c r="G19" s="6"/>
      <c r="H19" s="67"/>
      <c r="I19" s="23"/>
      <c r="J19" s="23"/>
      <c r="K19" s="23"/>
      <c r="L19" s="23"/>
      <c r="M19" s="23"/>
      <c r="N19" s="23"/>
      <c r="O19" s="40"/>
      <c r="P19" s="40"/>
      <c r="Q19" s="40"/>
      <c r="R19" s="40"/>
    </row>
    <row r="20" spans="2:18" ht="14.25">
      <c r="B20" s="60"/>
      <c r="C20" s="26"/>
      <c r="D20" s="23"/>
      <c r="E20" s="6"/>
      <c r="F20" s="60"/>
      <c r="G20" s="6"/>
      <c r="H20" s="67"/>
      <c r="I20" s="23"/>
      <c r="J20" s="23"/>
      <c r="K20" s="23"/>
      <c r="L20" s="23"/>
      <c r="M20" s="23"/>
      <c r="N20" s="23"/>
      <c r="O20" s="40"/>
      <c r="P20" s="40"/>
      <c r="Q20" s="40"/>
      <c r="R20" s="40"/>
    </row>
    <row r="21" spans="2:18" ht="14.25">
      <c r="B21" s="60"/>
      <c r="C21" s="26"/>
      <c r="D21" s="23"/>
      <c r="E21" s="6"/>
      <c r="F21" s="60"/>
      <c r="G21" s="6"/>
      <c r="H21" s="67"/>
      <c r="I21" s="23"/>
      <c r="J21" s="23"/>
      <c r="K21" s="23"/>
      <c r="L21" s="23"/>
      <c r="M21" s="23"/>
      <c r="N21" s="23"/>
      <c r="O21" s="40"/>
      <c r="P21" s="40"/>
      <c r="Q21" s="40"/>
      <c r="R21" s="40"/>
    </row>
    <row r="22" spans="2:18" ht="14.25">
      <c r="B22" s="60"/>
      <c r="C22" s="26"/>
      <c r="D22" s="23"/>
      <c r="E22" s="6"/>
      <c r="F22" s="60"/>
      <c r="G22" s="6"/>
      <c r="H22" s="67"/>
      <c r="I22" s="23"/>
      <c r="J22" s="23"/>
      <c r="K22" s="23"/>
      <c r="L22" s="23"/>
      <c r="M22" s="23"/>
      <c r="N22" s="23"/>
      <c r="O22" s="40"/>
      <c r="P22" s="40"/>
      <c r="Q22" s="40"/>
      <c r="R22" s="40"/>
    </row>
    <row r="23" spans="1:14" s="60" customFormat="1" ht="14.25">
      <c r="A23" s="28"/>
      <c r="B23" s="17"/>
      <c r="C23" s="27"/>
      <c r="D23" s="29"/>
      <c r="E23" s="28"/>
      <c r="F23" s="17"/>
      <c r="G23" s="17"/>
      <c r="H23" s="17"/>
      <c r="M23" s="17"/>
      <c r="N23" s="17"/>
    </row>
    <row r="24" spans="2:14" ht="14.25">
      <c r="B24" s="25"/>
      <c r="C24" s="24"/>
      <c r="D24" s="50"/>
      <c r="E24" s="39"/>
      <c r="F24" s="25"/>
      <c r="G24" s="25"/>
      <c r="H24" s="25"/>
      <c r="M24" s="25"/>
      <c r="N24" s="25"/>
    </row>
    <row r="25" spans="2:14" ht="14.25">
      <c r="B25" s="17"/>
      <c r="C25" s="27"/>
      <c r="D25" s="29"/>
      <c r="E25" s="39"/>
      <c r="F25" s="25"/>
      <c r="G25" s="25"/>
      <c r="H25" s="25"/>
      <c r="M25" s="28"/>
      <c r="N25" s="28"/>
    </row>
    <row r="26" spans="2:14" ht="14.25">
      <c r="B26" s="25"/>
      <c r="C26" s="24"/>
      <c r="D26" s="50"/>
      <c r="E26" s="39"/>
      <c r="F26" s="25"/>
      <c r="G26" s="25"/>
      <c r="H26" s="25"/>
      <c r="M26" s="25"/>
      <c r="N26" s="25"/>
    </row>
    <row r="27" spans="2:14" ht="14.25">
      <c r="B27" s="25"/>
      <c r="C27" s="24"/>
      <c r="D27" s="50"/>
      <c r="E27" s="39"/>
      <c r="F27" s="25"/>
      <c r="G27" s="25"/>
      <c r="H27" s="25"/>
      <c r="M27" s="25"/>
      <c r="N27" s="25"/>
    </row>
    <row r="28" spans="2:14" ht="14.25">
      <c r="B28" s="25"/>
      <c r="C28" s="24"/>
      <c r="D28" s="50"/>
      <c r="E28" s="39"/>
      <c r="F28" s="25"/>
      <c r="G28" s="25"/>
      <c r="H28" s="25"/>
      <c r="M28" s="25"/>
      <c r="N28" s="25"/>
    </row>
    <row r="29" spans="2:14" ht="14.25">
      <c r="B29" s="25"/>
      <c r="C29" s="24"/>
      <c r="D29" s="50"/>
      <c r="E29" s="39"/>
      <c r="F29" s="25"/>
      <c r="G29" s="25"/>
      <c r="H29" s="25"/>
      <c r="M29" s="25"/>
      <c r="N29" s="25"/>
    </row>
    <row r="30" spans="2:14" ht="14.25">
      <c r="B30" s="25"/>
      <c r="C30" s="24"/>
      <c r="D30" s="50"/>
      <c r="E30" s="39"/>
      <c r="F30" s="25"/>
      <c r="G30" s="25"/>
      <c r="H30" s="25"/>
      <c r="M30" s="25"/>
      <c r="N30" s="25"/>
    </row>
    <row r="31" spans="2:14" ht="14.25">
      <c r="B31" s="25"/>
      <c r="C31" s="24"/>
      <c r="D31" s="50"/>
      <c r="E31" s="39"/>
      <c r="F31" s="25"/>
      <c r="G31" s="25"/>
      <c r="H31" s="25"/>
      <c r="M31" s="25"/>
      <c r="N31" s="25"/>
    </row>
    <row r="32" spans="2:14" ht="14.25">
      <c r="B32" s="25"/>
      <c r="C32" s="24"/>
      <c r="D32" s="50"/>
      <c r="E32" s="39"/>
      <c r="F32" s="25"/>
      <c r="G32" s="25"/>
      <c r="H32" s="25"/>
      <c r="M32" s="25"/>
      <c r="N32" s="25"/>
    </row>
    <row r="33" spans="2:14" ht="14.25">
      <c r="B33" s="25"/>
      <c r="C33" s="24"/>
      <c r="D33" s="50"/>
      <c r="E33" s="39"/>
      <c r="F33" s="25"/>
      <c r="G33" s="25"/>
      <c r="H33" s="25"/>
      <c r="M33" s="25"/>
      <c r="N33" s="25"/>
    </row>
    <row r="34" spans="2:14" ht="14.25">
      <c r="B34" s="25"/>
      <c r="C34" s="24"/>
      <c r="D34" s="50"/>
      <c r="E34" s="39"/>
      <c r="F34" s="25"/>
      <c r="G34" s="25"/>
      <c r="H34" s="25"/>
      <c r="M34" s="25"/>
      <c r="N34" s="25"/>
    </row>
    <row r="35" spans="2:14" ht="14.25">
      <c r="B35" s="25"/>
      <c r="C35" s="24"/>
      <c r="D35" s="50"/>
      <c r="E35" s="39"/>
      <c r="F35" s="25"/>
      <c r="G35" s="25"/>
      <c r="H35" s="25"/>
      <c r="M35" s="25"/>
      <c r="N35" s="25"/>
    </row>
    <row r="36" spans="2:14" ht="14.25">
      <c r="B36" s="25"/>
      <c r="C36" s="24"/>
      <c r="D36" s="50"/>
      <c r="E36" s="39"/>
      <c r="F36" s="25"/>
      <c r="G36" s="25"/>
      <c r="H36" s="25"/>
      <c r="M36" s="25"/>
      <c r="N36" s="25"/>
    </row>
    <row r="37" spans="2:14" ht="14.25">
      <c r="B37" s="25"/>
      <c r="C37" s="24"/>
      <c r="D37" s="50"/>
      <c r="E37" s="39"/>
      <c r="F37" s="25"/>
      <c r="G37" s="25"/>
      <c r="H37" s="25"/>
      <c r="M37" s="25"/>
      <c r="N37" s="25"/>
    </row>
    <row r="38" spans="2:14" ht="14.25">
      <c r="B38" s="25"/>
      <c r="C38" s="24"/>
      <c r="D38" s="50"/>
      <c r="E38" s="39"/>
      <c r="F38" s="25"/>
      <c r="G38" s="25"/>
      <c r="H38" s="25"/>
      <c r="M38" s="25"/>
      <c r="N38" s="25"/>
    </row>
  </sheetData>
  <sheetProtection/>
  <mergeCells count="14">
    <mergeCell ref="C5:R5"/>
    <mergeCell ref="H6:H7"/>
    <mergeCell ref="I6:I7"/>
    <mergeCell ref="J6:J7"/>
    <mergeCell ref="K6:K7"/>
    <mergeCell ref="G6:G7"/>
    <mergeCell ref="L6:L7"/>
    <mergeCell ref="M6:M7"/>
    <mergeCell ref="N6:N7"/>
    <mergeCell ref="O6:R6"/>
    <mergeCell ref="A6:A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I31" sqref="I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Nexant,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Geographic Distribution </dc:title>
  <dc:subject/>
  <dc:creator>pworhach</dc:creator>
  <cp:keywords/>
  <dc:description/>
  <cp:lastModifiedBy>Clyde Loutan</cp:lastModifiedBy>
  <cp:lastPrinted>2010-12-28T20:54:12Z</cp:lastPrinted>
  <dcterms:created xsi:type="dcterms:W3CDTF">2010-12-14T23:17:31Z</dcterms:created>
  <dcterms:modified xsi:type="dcterms:W3CDTF">2011-04-06T20:47:03Z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xpireDa">
    <vt:lpwstr>2013-04-06T00:00:00Z</vt:lpwstr>
  </property>
  <property fmtid="{D5CDD505-2E9C-101B-9397-08002B2CF9AE}" pid="4" name="OriginalU">
    <vt:lpwstr>http://www.caiso.com/2b58/2b58cb4b208e0.xls, /2b58/2b58cb4b208e0.xls</vt:lpwstr>
  </property>
  <property fmtid="{D5CDD505-2E9C-101B-9397-08002B2CF9AE}" pid="5" name="PostDa">
    <vt:lpwstr>2011-04-06T14:27:23Z</vt:lpwstr>
  </property>
  <property fmtid="{D5CDD505-2E9C-101B-9397-08002B2CF9AE}" pid="6" name="ISOSumma">
    <vt:lpwstr>This file contains the geographic distribution of the wind and solar profiles used in all the 33% new scenario studies.  This data is used for both Step 1 and Step 2 analyses. </vt:lpwstr>
  </property>
  <property fmtid="{D5CDD505-2E9C-101B-9397-08002B2CF9AE}" pid="7" name="RevDa">
    <vt:lpwstr>2011-04-06T14:27:23Z</vt:lpwstr>
  </property>
  <property fmtid="{D5CDD505-2E9C-101B-9397-08002B2CF9AE}" pid="8" name="ISOOwn">
    <vt:lpwstr>CLoutan</vt:lpwstr>
  </property>
  <property fmtid="{D5CDD505-2E9C-101B-9397-08002B2CF9AE}" pid="9" name="ISOGroupTaxHTFiel">
    <vt:lpwstr>All 33 percent new scenarios - wind and solar profiles|5d12f10c-f842-4c72-b3d3-bdc77b320367</vt:lpwstr>
  </property>
  <property fmtid="{D5CDD505-2E9C-101B-9397-08002B2CF9AE}" pid="10" name="ISOTopicTaxHTFiel">
    <vt:lpwstr>Planning|285a5f2c-fbc6-40b5-af08-c23b5949dd29</vt:lpwstr>
  </property>
  <property fmtid="{D5CDD505-2E9C-101B-9397-08002B2CF9AE}" pid="11" name="ISOKeywordsTaxHTFiel">
    <vt:lpwstr/>
  </property>
  <property fmtid="{D5CDD505-2E9C-101B-9397-08002B2CF9AE}" pid="12" name="ISOKeywor">
    <vt:lpwstr/>
  </property>
  <property fmtid="{D5CDD505-2E9C-101B-9397-08002B2CF9AE}" pid="13" name="ISOGro">
    <vt:lpwstr>6781;#All 33 percent new scenarios - wind and solar profiles|5d12f10c-f842-4c72-b3d3-bdc77b320367</vt:lpwstr>
  </property>
  <property fmtid="{D5CDD505-2E9C-101B-9397-08002B2CF9AE}" pid="14" name="TaxCatchA">
    <vt:lpwstr>6781;#All 33 percent new scenarios - wind and solar profiles|5d12f10c-f842-4c72-b3d3-bdc77b320367;#3;#Archived|0019c6e1-8c5e-460c-a653-a944372c5015;#311;#Planning|285a5f2c-fbc6-40b5-af08-c23b5949dd29</vt:lpwstr>
  </property>
  <property fmtid="{D5CDD505-2E9C-101B-9397-08002B2CF9AE}" pid="15" name="ISOGroupSequen">
    <vt:lpwstr>88591|1000</vt:lpwstr>
  </property>
  <property fmtid="{D5CDD505-2E9C-101B-9397-08002B2CF9AE}" pid="16" name="ISOTop">
    <vt:lpwstr>311;#Planning|285a5f2c-fbc6-40b5-af08-c23b5949dd29</vt:lpwstr>
  </property>
  <property fmtid="{D5CDD505-2E9C-101B-9397-08002B2CF9AE}" pid="17" name="Importa">
    <vt:lpwstr>0</vt:lpwstr>
  </property>
  <property fmtid="{D5CDD505-2E9C-101B-9397-08002B2CF9AE}" pid="18" name="Ord">
    <vt:lpwstr>24051500.0000000</vt:lpwstr>
  </property>
  <property fmtid="{D5CDD505-2E9C-101B-9397-08002B2CF9AE}" pid="19" name="Orig Post Da">
    <vt:lpwstr>2011-04-06T14:27:23Z</vt:lpwstr>
  </property>
  <property fmtid="{D5CDD505-2E9C-101B-9397-08002B2CF9AE}" pid="20" name="ISOArchiveTaxHTFiel">
    <vt:lpwstr>Not Archived|d4ac4999-fa66-470b-a400-7ab6671d1fab</vt:lpwstr>
  </property>
  <property fmtid="{D5CDD505-2E9C-101B-9397-08002B2CF9AE}" pid="21" name="ISOArchi">
    <vt:lpwstr>3;#Archived|0019c6e1-8c5e-460c-a653-a944372c5015</vt:lpwstr>
  </property>
  <property fmtid="{D5CDD505-2E9C-101B-9397-08002B2CF9AE}" pid="22" name="ISODescripti">
    <vt:lpwstr/>
  </property>
  <property fmtid="{D5CDD505-2E9C-101B-9397-08002B2CF9AE}" pid="23" name="OriginalUriCo">
    <vt:lpwstr>http://www.caiso.com/2b58/2b58cb4b208e0.xls, http://www.caiso.com/2b58/2b58cb4b208e0.xls</vt:lpwstr>
  </property>
  <property fmtid="{D5CDD505-2E9C-101B-9397-08002B2CF9AE}" pid="24" name="PageLi">
    <vt:lpwstr/>
  </property>
  <property fmtid="{D5CDD505-2E9C-101B-9397-08002B2CF9AE}" pid="25" name="Market Noti">
    <vt:lpwstr>0</vt:lpwstr>
  </property>
  <property fmtid="{D5CDD505-2E9C-101B-9397-08002B2CF9AE}" pid="26" name="Archiv">
    <vt:lpwstr>0</vt:lpwstr>
  </property>
  <property fmtid="{D5CDD505-2E9C-101B-9397-08002B2CF9AE}" pid="27" name="News Relea">
    <vt:lpwstr>0</vt:lpwstr>
  </property>
  <property fmtid="{D5CDD505-2E9C-101B-9397-08002B2CF9AE}" pid="28" name="OriginalURIBack">
    <vt:lpwstr>http://www.caiso.com/2b58/2b58cb4b208e0.xls, /2b58/2b58cb4b208e0.xls</vt:lpwstr>
  </property>
  <property fmtid="{D5CDD505-2E9C-101B-9397-08002B2CF9AE}" pid="29" name="m9e70a6096144fc698577b786817f2">
    <vt:lpwstr>Archived|0019c6e1-8c5e-460c-a653-a944372c5015</vt:lpwstr>
  </property>
</Properties>
</file>