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itiatives\TAC\2017-2018\"/>
    </mc:Choice>
  </mc:AlternateContent>
  <bookViews>
    <workbookView xWindow="0" yWindow="0" windowWidth="28800" windowHeight="11235"/>
  </bookViews>
  <sheets>
    <sheet name="ConsolidatedWorkSheet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G">[1]Summary!#REF!</definedName>
    <definedName name="_1_2_Add_Group_and_CE">#REF!</definedName>
    <definedName name="_2_Add_Group_and_CE">#REF!</definedName>
    <definedName name="_3_2_Add_Group_and_CE">#REF!</definedName>
    <definedName name="_xlnm._FilterDatabase" localSheetId="0" hidden="1">ConsolidatedWorkSheet!$A$12:$Y$68</definedName>
    <definedName name="A">#REF!</definedName>
    <definedName name="B">#REF!</definedName>
    <definedName name="BEx00NZ7E5MCKBWJU6YPJ0CIZGM1" hidden="1">#REF!</definedName>
    <definedName name="BEx01D087DSHBK4MOGCV0J1A9O5C" hidden="1">SEU Func [2]Area!$A$37:$A$38</definedName>
    <definedName name="BEx01F3QM3HEPCWWJJEX0L0RVWAN" hidden="1">#REF!</definedName>
    <definedName name="BEx1EQLVKGR0YQ630F75LKBMUD9Q" hidden="1">#REF!</definedName>
    <definedName name="BEx1FMDJGHELQUASX5HFL9J4RE3D" hidden="1">SEU Func [2]Area!$A$21:$B$21</definedName>
    <definedName name="BEx1G128RXM0XJFJS75YTQJP1Q9R" hidden="1">SEU Func [2]Area!$D$1:$D$1</definedName>
    <definedName name="BEx1G9AW6BYCF2WYM1TVBBM7QSC9" hidden="1">#REF!</definedName>
    <definedName name="BEx1GFG4TPKIQWVZUC3BRZ33360O" hidden="1">#REF!</definedName>
    <definedName name="BEx1HQCNLA2KXL1D5E998O0G20TZ" hidden="1">SEU Driver [3]Cd!$D$8:$E$8</definedName>
    <definedName name="BEx1J4916QYSR8WPX1XHGOWA103Q" hidden="1">SEU Func Comm by [4]Driver!$A$5:$B$5</definedName>
    <definedName name="BEx1JGDY5NT12UZS6711YPIP9E4I" hidden="1">#REF!</definedName>
    <definedName name="BEx1S5Q3TCX96WTELY74HA2ASVJT" hidden="1">#REF!</definedName>
    <definedName name="BEx1SIWTLD5J30EPTJW7XO561SJG" hidden="1">#REF!</definedName>
    <definedName name="BEx1SMCVHCJUCMC4FVFM78N6H72U" hidden="1">SEU Func [2]Area!$A$22:$B$22</definedName>
    <definedName name="BEx1VKLP2EMBATC7SZ4FLJRJ8VFI" hidden="1">SCG Func [2]Area!$D$11:$E$11</definedName>
    <definedName name="BEx1WEPZTS8G9SY4FERGMHWFIYY3" hidden="1">SCG Func [2]Area!$A$4:$B$4</definedName>
    <definedName name="BEx1X9AICW4MTOYHJ5TS4E03359S" hidden="1">SEU Func [2]Area!$D$10:$E$10</definedName>
    <definedName name="BEx3BY8WKSOC5XACCR5M2YP8BP70" hidden="1">#REF!</definedName>
    <definedName name="BEx3CYT1ZL8MYON1H0NO1OCITU6Y" hidden="1">#REF!</definedName>
    <definedName name="BEx3D2K1ZM1P4KC7KYJ0X36ABUFH" hidden="1">SEU Func Comm by [4]Driver!$A$1:$A$1</definedName>
    <definedName name="BEx3DY6A6OPCMFSTO9WZP1NEBG24" hidden="1">#REF!</definedName>
    <definedName name="BEx3E9PPY44KH2XGA8UMDMWC8W3I" hidden="1">#REF!</definedName>
    <definedName name="BEx3EA5SXED2RVVFEO20G847BZSN" hidden="1">#REF!</definedName>
    <definedName name="BEx3EXJFOP6C1X0JLHB9Q8FAQTXP" hidden="1">#REF!</definedName>
    <definedName name="BEx3G7OW5MPIEEHI12V7QP9OZ8AH" hidden="1">#REF!</definedName>
    <definedName name="BEx3IZN5224O9JUXPERTAGQ9BHZP" hidden="1">#REF!</definedName>
    <definedName name="BEx3KH51243KR3TT5ZRP4W4KYX6S" hidden="1">SCG Func [2]Area!$A$15:$B$15</definedName>
    <definedName name="BEx3O5R5RBVLXHLE9AEKHF7TPET5" hidden="1">#REF!</definedName>
    <definedName name="BEx3O9Y9QHE201PEADOXXL01T8B9" hidden="1">SCG Func [2]Area!$D$10:$E$10</definedName>
    <definedName name="BEx3P4YVTSBLV0SJS5A82ANHBVG4" hidden="1">#REF!</definedName>
    <definedName name="BEx3P9GQUDWNPS9CL9O88YIYTG2B" hidden="1">SDGE Func [2]Area!$A$11:$B$11</definedName>
    <definedName name="BEx3PUG0WDX3VMOW3YC9L7FA6795" hidden="1">#REF!</definedName>
    <definedName name="BEx3SOHSXK5I2AX8UQ1367PVN94C" hidden="1">#REF!</definedName>
    <definedName name="BEx3TD2DG6QMJ5IKJIUBGBZEPEPO" hidden="1">SEU Func Comm by [4]Driver!$A$7:$B$7</definedName>
    <definedName name="BEx59JYWXN9L4GE0O40TJIRHE8P3" hidden="1">SEU Func [2]Area!$D$14:$E$14</definedName>
    <definedName name="BEx5BDAX4V28AHZW9HVCC9TEMJW6" hidden="1">#REF!</definedName>
    <definedName name="BEx5BIUKY4Q3KD7JK9A78SJHIT4S" hidden="1">#REF!</definedName>
    <definedName name="BEx5D9C4Z9LRXWV58SC94GBRMFS4" hidden="1">SEU Func [2]Area!$A$28:$B$28</definedName>
    <definedName name="BEx5DXWQFTJFHRMSE4FWPHTKLTIE" hidden="1">SEU Func [2]Area!$D$21:$E$21</definedName>
    <definedName name="BEx5EXQ67TILJNNHBN4C5BJGDT2H" hidden="1">#REF!</definedName>
    <definedName name="BEx5G3U1F5AV1D9DLRNKT33F8PWY" hidden="1">#REF!</definedName>
    <definedName name="BEx5H0NECIJJL39PTFDGTA8QX80R" hidden="1">SEU Func [2]Area!$A$14:$B$14</definedName>
    <definedName name="BEx5H5W59HFH8HXCBHJBY5UPH7F4" hidden="1">SEU Func [2]Area!$A$23:$B$23</definedName>
    <definedName name="BEx5HYINOA160CH9GI3QOUK508N2" hidden="1">SDGE Func [2]Area!$A$7:$B$7</definedName>
    <definedName name="BEx5K9DRXLRKAIGVBD5ZA5VX98K8" hidden="1">SEU Func [2]Area!$D$19:$E$19</definedName>
    <definedName name="BEx5KDKSPYR1TLV0X9KORPRO1TQF" hidden="1">SEU Driver by Func [5]Comm!$A$15:$B$15</definedName>
    <definedName name="BEx5KV9DMMK99WN0JMGJ25NAV4UE" hidden="1">SEU Driver [3]Cd!$A$10:$B$10</definedName>
    <definedName name="BEx5L2LUQAKQCZVHOCD9ZBZYYS4B" hidden="1">#REF!</definedName>
    <definedName name="BEx5LC73IA7G6DRD2JU2BP27482T" hidden="1">SEU Func [2]Area!$A$12:$B$12</definedName>
    <definedName name="BEx5MA26EHX7VNGSNNAZ0KZMX02D" hidden="1">SEU Func [2]Area!$D$22:$E$22</definedName>
    <definedName name="BEx5MNUHM5YPFC1YNX13K7M2LD9F" hidden="1">SEU Driver [3]Cd!$A$4:$B$4</definedName>
    <definedName name="BEx5MW8LCJWSC3TFMS4W8AI5J8VG" hidden="1">SEU Func Comm by [4]Driver!$D$12:$E$12</definedName>
    <definedName name="BEx5NK2ADYL3ELV1XHFPFOV8W42D" hidden="1">SDGE Func [2]Area!$D$13:$E$13</definedName>
    <definedName name="BEx5OAL3NTNMHU9ERQOWTX8NTMX9" hidden="1">#REF!</definedName>
    <definedName name="BEx75V8OC9Q4YQQOLAJT6UDQDZ2N" hidden="1">#REF!</definedName>
    <definedName name="BEx75XXSXBCP9KU62O05Y9Z5ACWM" hidden="1">#REF!</definedName>
    <definedName name="BEx761DRPA25R4PZH61K2NGXMK2U" hidden="1">SEU Func Comm by [4]Driver!$D$11:$E$11</definedName>
    <definedName name="BEx768Q7WXW37TL98VE3X80MYAOT" hidden="1">SDGE Func [2]Area!$A$6:$B$6</definedName>
    <definedName name="BEx769MLSTUCGG15G1X2OEJ4ZQH7" hidden="1">SEU Func [2]Area!$D$13:$E$13</definedName>
    <definedName name="BEx76EQ049XAKGG9W866LOKTIJKO" hidden="1">#REF!</definedName>
    <definedName name="BEx76LGP7TRCIGQR1FZ1B4G223M5" hidden="1">#REF!</definedName>
    <definedName name="BEx77SRQQMO7ZX0ZJB9V7V67BBY8" hidden="1">#REF!</definedName>
    <definedName name="BEx78JAKA3FRA112WDVJR5P2M06F" hidden="1">SEU Func Comm by [4]Driver!$A$11:$B$11</definedName>
    <definedName name="BEx7CD5LQHPU9ZD6Q6VGX42EG18N" hidden="1">#REF!</definedName>
    <definedName name="BEx7DB642H67MNJ2PZ1ACGYUMYX0" hidden="1">#REF!</definedName>
    <definedName name="BEx7F1YHNQP67YWOA22R2460OG8Q" hidden="1">#REF!</definedName>
    <definedName name="BEx7FGHPIVIRMUKXHH1IIO8C39WM" hidden="1">SCG Func [2]Area!$A$14:$B$14</definedName>
    <definedName name="BEx7G09THIAHGVV4C6W739GLIL6F" hidden="1">SEU Driver [3]Cd!$D$13:$E$13</definedName>
    <definedName name="BEx7G5D8R3DAHH327NHVIRW1M1A6" hidden="1">SEU Driver by Func [5]Comm!$A$3:$B$3</definedName>
    <definedName name="BEx7GNNEKMZ2TVCGR1CBK6H4CY70" hidden="1">SEU Driver by Func [5]Comm!$A$10:$B$10</definedName>
    <definedName name="BEx7I7ZOS5D5E9WZ6L4BOE2F3DY2" hidden="1">SEU Func [2]Area!$D$11:$E$11</definedName>
    <definedName name="BEx7IQKN2RWFXIJJQC1M3HN91456" hidden="1">SEU Driver by Func [5]Comm!$A$19:$A$20</definedName>
    <definedName name="BEx7JA7HO64PE6BSEFDQAYG2DV2M" hidden="1">SEU Driver [3]Cd!$D$4:$E$4</definedName>
    <definedName name="BEx7KGM4CB247DEMSOCLKY4D5TBL" hidden="1">#REF!</definedName>
    <definedName name="BEx7KJRBH9UOHHJDI99HVR8V9R0K" hidden="1">#REF!</definedName>
    <definedName name="BEx7MCN6WJYIADN53L1N60G4M3U9" hidden="1">#REF!</definedName>
    <definedName name="BEx9193BXQJVD64QF1Y7916CR3VZ" hidden="1">SEU Driver by Func [5]Comm!$A$9:$B$9</definedName>
    <definedName name="BEx91WRP8CJ9NVHOVO3KK1CSEY3A" hidden="1">#REF!</definedName>
    <definedName name="BEx92JP6NFWRWOQOM9LV0ZGH6UII" hidden="1">SDGE Func [2]Area!$D$6:$E$6</definedName>
    <definedName name="BEx92VU31VCK7JA4H3D7UN9TXSLT" hidden="1">SEU Driver by Func [5]Comm!$D$4:$E$4</definedName>
    <definedName name="BEx937O89Y1D1SATU4ZSG51U1NQG" hidden="1">#REF!</definedName>
    <definedName name="BEx93P7HZ849NJYP2FN3FVKLD1ZJ" hidden="1">#REF!</definedName>
    <definedName name="BEx94SBGT6E7UM98ZRUU1UD0X2V9" hidden="1">SCG Func [2]Area!$A$6:$B$6</definedName>
    <definedName name="BEx94YRCDNZCTCP3C1U048E2SHCV" hidden="1">#REF!</definedName>
    <definedName name="BEx95JVY865JGQH3BGYILSOT7KIT" hidden="1">SEU Driver [3]Cd!$A$16:$B$16</definedName>
    <definedName name="BEx95RTS6PHEQTQLZVX7ZLJEZ2EC" hidden="1">SEU Func [2]Area!$A$11:$B$11</definedName>
    <definedName name="BEx980WB7NBY9MBNN1VDHUAOOEN4" hidden="1">#REF!</definedName>
    <definedName name="BEx98DC7540CFIHHCBRDYER6N969" hidden="1">SEU Driver by Func [5]Comm!$D$12:$E$12</definedName>
    <definedName name="BEx98E3186U1CAC5ZCGORYSPBW55" hidden="1">SCG Func [2]Area!$A$10:$B$10</definedName>
    <definedName name="BEx9BO0OF08DI95D48HIA4FNEAQ2" hidden="1">SCG Func [2]Area!$A$19:$A$20</definedName>
    <definedName name="BEx9C3WJQMGW0R7CUVA07P3TX1SN" hidden="1">SEU Func Comm by [4]Driver!$D$9:$E$9</definedName>
    <definedName name="BEx9CPBY3A014VDO5NC8CZH6A1ND" hidden="1">SEU Func [2]Area!$A$18:$B$18</definedName>
    <definedName name="BEx9ERI925K9PH2Z2PB4I9EX8QF3" hidden="1">#REF!</definedName>
    <definedName name="BEx9F5QQ16E2AYXJFWMSOB65PQQD" hidden="1">#REF!</definedName>
    <definedName name="BEx9FZ3XLP4NW4ALG6YLL87UDWN5" hidden="1">#REF!</definedName>
    <definedName name="BEx9IO2AQXVT9EE1WFNZY4RMZA5L" hidden="1">SEU Driver by Func [5]Comm!$D$6:$E$6</definedName>
    <definedName name="BEx9IW5MPMXZH6A45GHP65AIU5EC" hidden="1">SEU Func [2]Area!$A$6:$B$6</definedName>
    <definedName name="BExAY1W8CE9P3MQIAPX8VJEG5NVW" hidden="1">#REF!</definedName>
    <definedName name="BExAYPVEB4OPFNAISBTOWTRBP8VX" hidden="1">SDGE Func [2]Area!$A$5:$B$5</definedName>
    <definedName name="BExB19KVAYD32NCCJV4ZP4JXKH5S" hidden="1">#REF!</definedName>
    <definedName name="BExB1EIYLMVJLP7TLE2RF39QS0MX" hidden="1">#REF!</definedName>
    <definedName name="BExB1LKGYUXV7YND54V03Z7PCFWG" hidden="1">SEU Func Comm by [4]Driver!$D$4:$E$4</definedName>
    <definedName name="BExB1VB0MPHLR3SDA5NV6NV1X49C" hidden="1">SEU Driver [3]Cd!$A$11:$B$11</definedName>
    <definedName name="BExB2AQT03UGIOC6S1HS02YS0OIN" hidden="1">SCG Func [2]Area!$D$9:$E$9</definedName>
    <definedName name="BExB2K6JX9SZWRWTCTUMT8KMDHOD" hidden="1">SEU Func Comm by [4]Driver!$D$3:$E$3</definedName>
    <definedName name="BExB30O0S6EO45SFV1QSN1Q24LOL" hidden="1">#REF!</definedName>
    <definedName name="BExB3XS637O5LMK5N78CTI3Z0Z5B" hidden="1">#REF!</definedName>
    <definedName name="BExB5GRZ48PZ0X03WTTZUHM5V6N7" hidden="1">SDGE Func [2]Area!$A$3:$B$3</definedName>
    <definedName name="BExB7JUQKW1TSF1EMURW4N49BPW8" hidden="1">SEU Func [2]Area!$D$4:$E$4</definedName>
    <definedName name="BExB842YTBKTN3J0DAZ8G2FRLGZA" hidden="1">SCG Func [2]Area!$A$9:$B$9</definedName>
    <definedName name="BExBBW58Z0FWF8SYQVQCKPDQM4V5" hidden="1">#REF!</definedName>
    <definedName name="BExBC0N4KY5AUPHPSP2WYOPQ9BGK" hidden="1">#REF!</definedName>
    <definedName name="BExBCC14R9T8Y5BCJ9J6RZ5LAR34" hidden="1">#REF!</definedName>
    <definedName name="BExBCQ49E5ROUT89A7DNPSC88TP2" hidden="1">SEU Func [2]Area!$D$28:$E$28</definedName>
    <definedName name="BExCXYC68R84SJWKHLGHSF3BTT7G" hidden="1">SEU Driver by Func [5]Comm!$A$1:$A$1</definedName>
    <definedName name="BExCYRPFE15L8X3EUVCJNH6I01D9" hidden="1">SEU Driver by Func [5]Comm!$A$8:$B$8</definedName>
    <definedName name="BExD04PEPBEQQX4RZ6C0WVALBV9W" hidden="1">SEU Driver [3]Cd!$A$6:$B$6</definedName>
    <definedName name="BExD1Z8Q7A8QEJBB3NBLBKV5UWDA" hidden="1">#REF!</definedName>
    <definedName name="BExD2PGRAQFQR76TR4M84GCI9TOX" hidden="1">SEU Func Comm by [4]Driver!$D$13:$E$13</definedName>
    <definedName name="BExD37LGJYVJFID61F08P9GB1FNV" hidden="1">SEU Func [2]Area!$A$10:$B$10</definedName>
    <definedName name="BExD3FOR9N7H6TPIKASJH6RB78Y8" hidden="1">SEU Driver [3]Cd!$D$10:$E$10</definedName>
    <definedName name="BExD3SVHOP1C3T2Z7DH6IBE3P843" hidden="1">SEU Func [2]Area!$A$27:$B$27</definedName>
    <definedName name="BExD4UXT6QYCDEFJ4TR5HLDLP5GS" hidden="1">#REF!</definedName>
    <definedName name="BExD50179NSGUGLLUHX045A1AR1I" hidden="1">SEU Func [2]Area!$D$25:$E$25</definedName>
    <definedName name="BExDCS3PZTHRO9F13N38ECDVNS32" hidden="1">SCG Func [2]Area!$D$6:$E$6</definedName>
    <definedName name="BExEQ4I6HD9H5DM4DMM6GQ1EMDPK" hidden="1">SEU Func Comm by [4]Driver!$A$6:$B$6</definedName>
    <definedName name="BExERDLXL02M3SL45RHTWJUPCGS8" hidden="1">#REF!</definedName>
    <definedName name="BExERK1VAXZE8JQU29QXCUMOI6E2" hidden="1">#REF!</definedName>
    <definedName name="BExETWVC2ECF85WXYT8IOG6U8U18" hidden="1">#REF!</definedName>
    <definedName name="BExEWKXAR9PKJRKRQI6VK7GAUXR1" hidden="1">#REF!</definedName>
    <definedName name="BExEZHTCTFHWIE5X77O7X7BXREQI" hidden="1">SCG Func [2]Area!$D$3:$E$3</definedName>
    <definedName name="BExEZNYMRBM329VJ6BYON8FE3A6P" hidden="1">#REF!</definedName>
    <definedName name="BExF3ZYEVITE9FYW53VPFQQ2F1NW" hidden="1">SDGE Func [2]Area!$D$3:$E$3</definedName>
    <definedName name="BExF415J0OXHQZRM64F05WAGOA0A" hidden="1">SEU Func Comm by [4]Driver!$A$14:$B$14</definedName>
    <definedName name="BExF4JVTKGSB9I6CJ72A7TOZE4CN" hidden="1">SEU Driver by Func [5]Comm!$A$5:$B$5</definedName>
    <definedName name="BExF6610V6SPKG6Y40RHAG258JBC" hidden="1">#REF!</definedName>
    <definedName name="BExGLHB4SQLGEEKYPK5PCSP8CXIU" hidden="1">SEU Func [2]Area!$D$27:$E$27</definedName>
    <definedName name="BExGM1OUGUFAEN5JAJ448R6L0DC9" hidden="1">SEU Driver [3]Cd!$D$3:$E$3</definedName>
    <definedName name="BExGM4OR6LGJ4FDHDF9B4FQLO5VG" hidden="1">#REF!</definedName>
    <definedName name="BExGQ6SGHLX1UM9L4HFT426AGHTJ" hidden="1">#REF!</definedName>
    <definedName name="BExGR05TTS4EEK6FJB4Z1XNCU2IL" hidden="1">#REF!</definedName>
    <definedName name="BExGR2PH07U3CUHH1SJI9MSVTF4X" hidden="1">SDGE Func [2]Area!$D$12:$E$12</definedName>
    <definedName name="BExGRTDQRTVRLDLDG9M3OT7SCRYO" hidden="1">#REF!</definedName>
    <definedName name="BExGS1H2LMB6GNAYU1SO8C2A7ZCY" hidden="1">#REF!</definedName>
    <definedName name="BExGSRP2RCVSVBEI53K7SAI5Q9PI" hidden="1">SCG Func [2]Area!$A$7:$B$7</definedName>
    <definedName name="BExGV83UEDIYPPYAFYK850MTRA20" hidden="1">#REF!</definedName>
    <definedName name="BExGW1XJNF8ZA5174XEG2T1BA0LK" hidden="1">#REF!</definedName>
    <definedName name="BExGXFDNXOOKOD5MZTQ0KVDF4N34" hidden="1">#REF!</definedName>
    <definedName name="BExGXQM6KA3CYNQRFGYQ73WXXG17" hidden="1">SDGE Func [2]Area!$D$9:$E$9</definedName>
    <definedName name="BExGYKL4E6PDS7BORYW6OIYDZ08D" hidden="1">#REF!</definedName>
    <definedName name="BExGZE3V7GJL3EY0JX5GX8MBWN8U" hidden="1">SEU Func Comm by [4]Driver!$D$6:$E$6</definedName>
    <definedName name="BExGZEPFQH1LIB70VVOS2H2BZGAG" hidden="1">SEU Driver [3]Cd!$A$14:$B$14</definedName>
    <definedName name="BExH1YKD2I1DBVJNDJET8J83W122" hidden="1">SDGE Func [2]Area!$A$13:$B$13</definedName>
    <definedName name="BExH4ETUSFTMPBY6PV1SWMC6QX5G" hidden="1">#REF!</definedName>
    <definedName name="BExIHGAIUBSYBR9A804NA3TRM4S8" hidden="1">#REF!</definedName>
    <definedName name="BExIITW628XK67X2U1OPK4J84ZEV" hidden="1">#REF!</definedName>
    <definedName name="BExIJA84K6XVD5SKJPK4SV2P73TB" hidden="1">#REF!</definedName>
    <definedName name="BExIJPNPAAVDZH0GGK1FKGQPZZSM" hidden="1">#REF!</definedName>
    <definedName name="BExIKEZJKO4ZEDFGQII0YK1U11JZ" hidden="1">#REF!</definedName>
    <definedName name="BExIL4GLR59EU0W87F88F2QG1Z8O" hidden="1">#REF!</definedName>
    <definedName name="BExILDATS6PRT5N7FTAWPKOBH5B7" hidden="1">#REF!</definedName>
    <definedName name="BExIR9SCR713IFP0WZBGWVXN92JA" hidden="1">SEU Func [2]Area!$D$7:$E$7</definedName>
    <definedName name="BExIRL0WRAH90TEKQ2PU8MXBVPBM" hidden="1">#REF!</definedName>
    <definedName name="BExIS0WSQ5Z8QJQFTZYMXQZN5YCN" hidden="1">SEU Driver by Func [5]Comm!$D$8:$E$8</definedName>
    <definedName name="BExITABBUGATHQ5Y5MAOQP5SH17Q" hidden="1">SEU Func [2]Area!$A$13:$B$13</definedName>
    <definedName name="BExIWX4QUS8GZI89PS41C2PO12UH" hidden="1">#REF!</definedName>
    <definedName name="BExIXEYRZT15Z6D54TJWMF3SWCQP" hidden="1">SEU Driver [3]Cd!$D$7:$E$7</definedName>
    <definedName name="BExIXNCWXXNR81ZIR70WT7ST77V6" hidden="1">#REF!</definedName>
    <definedName name="BExIXZXWB0BZMJ1121LAL9FZAMPY" hidden="1">#REF!</definedName>
    <definedName name="BExIYHH6IUOGFPR0AUG0J2X3E6P1" hidden="1">SEU Func [2]Area!$A$9:$B$9</definedName>
    <definedName name="BExIZ6STDECZVLI5IBZWNWSATJ4K" hidden="1">#REF!</definedName>
    <definedName name="BExIZ7954XTG6TZNHLKX4KDKM9AL" hidden="1">SDGE Func [2]Area!$D$4:$E$4</definedName>
    <definedName name="BExIZL6QTBF2FNZRHMADQY6XGJNX" hidden="1">SDGE Func [2]Area!$A$12:$B$12</definedName>
    <definedName name="BExJ0K955EICJ1YH4ZJN1EIAPCZU" hidden="1">#REF!</definedName>
    <definedName name="BExKF1KFA6ISNT7S5JBN7SJ6HN1G" hidden="1">#REF!</definedName>
    <definedName name="BExKFY31TCY75OMUQNG8CGUAAIZH" hidden="1">SEU Func [2]Area!$A$25:$B$25</definedName>
    <definedName name="BExKGK414LP3SF9H998WCWSOZ2RF" hidden="1">SEU Func Comm by [4]Driver!$D$7:$E$7</definedName>
    <definedName name="BExKH8DY8MFUAOSM43HQ8ZLUIYDQ" hidden="1">SEU Func Comm by [4]Driver!$A$10:$B$10</definedName>
    <definedName name="BExKHZICQ1E9QB703OWB9P9TA3GE" hidden="1">#REF!</definedName>
    <definedName name="BExKI6PB6I40BP844JARMGLG2SEB" hidden="1">SEU Func Comm by [4]Driver!$A$12:$B$12</definedName>
    <definedName name="BExKIQXJ967YLRAPFPZG794BH5FH" hidden="1">#REF!</definedName>
    <definedName name="BExKJ449OV40VVKF65OXB94QVZRT" hidden="1">SDGE Func [2]Area!$D$8:$E$8</definedName>
    <definedName name="BExKJDK7IFNOH6RPBUJFQZKBG9OH" hidden="1">#REF!</definedName>
    <definedName name="BExKK2VV978E5BT67CQZMWKW3LM0" hidden="1">SEU Driver [3]Cd!$D$11:$E$11</definedName>
    <definedName name="BExKML3DLDIN5KIOOVS39URB556K" hidden="1">SEU Driver [3]Cd!$A$13:$B$13</definedName>
    <definedName name="BExKP7Y39UUGJ27U56FD2ME1KEP8" hidden="1">#REF!</definedName>
    <definedName name="BExKPRKVLJ5V59B8JWBKL52I9LUS" hidden="1">SEU Driver [3]Cd!$A$15:$B$15</definedName>
    <definedName name="BExKS6N0RWV8M0L0SWKOTCW30V6N" hidden="1">SCG Func [2]Area!$D$5:$E$5</definedName>
    <definedName name="BExKTCLKTZQTBMY9VWLXLV0JMA9G" hidden="1">SCG Func [2]Area!$A$11:$B$11</definedName>
    <definedName name="BExKTWOHI8PDZ0JPTTE7Q0RFDQ6A" hidden="1">SEU Func Comm by [4]Driver!$D$8:$E$8</definedName>
    <definedName name="BExMB1QV9QK0ZMI45WS9BP5AFQ6O" hidden="1">SEU Driver by Func [5]Comm!$A$4:$B$4</definedName>
    <definedName name="BExMCYTRQZAN58T3JVVUKN00G8TA" hidden="1">#REF!</definedName>
    <definedName name="BExMFQS24YQ73TYXUC3VX2I26SPH" hidden="1">#REF!</definedName>
    <definedName name="BExMGB5KXY2V8JJBY1BUP25IL7PZ" hidden="1">#REF!</definedName>
    <definedName name="BExMGOXWQY72Q42XUVNBNJ68SCWL" hidden="1">SEU Func [2]Area!$A$15:$B$15</definedName>
    <definedName name="BExMGQQSKI22L90LKX7J7R8IJTYN" hidden="1">SDGE Func [2]Area!$D$5:$E$5</definedName>
    <definedName name="BExMGS39V91P6N8K89TBHIK11NXN" hidden="1">SCG Func [2]Area!$A$3:$B$3</definedName>
    <definedName name="BExMHQ3UNCVIBIXHPQMSNULHFRZJ" hidden="1">#REF!</definedName>
    <definedName name="BExMJLOTJ54L4YM3YNGCNJ05Z06B" hidden="1">#REF!</definedName>
    <definedName name="BExML4TY6P9PJ1AH1XDQGD5C68F2" hidden="1">#REF!</definedName>
    <definedName name="BExMM0WFG8G3KB0OASCLL5AC0ONW" hidden="1">SEU Func Comm by [4]Driver!$A$13:$B$13</definedName>
    <definedName name="BExMNAAZN51CLJDY28X4R17SL7DY" hidden="1">SCG Func [2]Area!$A$8:$B$8</definedName>
    <definedName name="BExMNGWDVOO76VO30FKCO8J0OCCC" hidden="1">SEU Func [2]Area!$A$3:$B$3</definedName>
    <definedName name="BExMNZS3Y02ZU55HR88AN6OIBHNO" hidden="1">SEU Driver [3]Cd!$D$5:$E$5</definedName>
    <definedName name="BExMP1UCX5RBULDAEQQRH40M55B0" hidden="1">#REF!</definedName>
    <definedName name="BExMQ6ATGDBCHCFPL4LNQH0G3C3Q" hidden="1">SEU Driver [3]Cd!$D$12:$E$12</definedName>
    <definedName name="BExMQJSCDCUXDSNTD1B9LXMPUQ4T" hidden="1">SCG Func [2]Area!$A$5:$B$5</definedName>
    <definedName name="BExMQRKWQ4GCVSBUJBM4509XR0I6" hidden="1">#REF!</definedName>
    <definedName name="BExMQZDFM6REC1CIHLIWOO0S42A2" hidden="1">SEU Func [2]Area!$D$15:$E$15</definedName>
    <definedName name="BExMRKY9QK5LV0WQSEVF1NEPLY2I" hidden="1">SEU Driver by Func [5]Comm!$A$16:$B$16</definedName>
    <definedName name="BExO6129YAWMR7HOVBDF4LQNVP66" hidden="1">SEU Driver [3]Cd!$A$1:$A$1</definedName>
    <definedName name="BExO62441253JG7FUJDWJJSMTWPM" hidden="1">SEU Driver [3]Cd!$D$9:$E$9</definedName>
    <definedName name="BExO62PQIHHOY2AMT4DS5R4X2GDE" hidden="1">#REF!</definedName>
    <definedName name="BExO6FG76JG938WZ4VRW3DWP3453" hidden="1">#REF!</definedName>
    <definedName name="BExO7ZSNWDHCVH0VQ4UKOGZ520HS" hidden="1">SEU Func Comm by [4]Driver!$A$15:$B$15</definedName>
    <definedName name="BExO82SKFIERVB1ZNP4AC82M8YUP" hidden="1">#REF!</definedName>
    <definedName name="BExO955HS210TLM0L428N4017JNQ" hidden="1">#REF!</definedName>
    <definedName name="BExO9HAIWSP2HKRMYQK5HSJJRXB5" hidden="1">SDGE Func [2]Area!$D$7:$E$7</definedName>
    <definedName name="BExOBDGX77AE6KDSC3Q8QBAKF7OZ" hidden="1">SEU Driver [3]Cd!$A$9:$B$9</definedName>
    <definedName name="BExOCBHLUOJJ3UA543C0845URN9O" hidden="1">#REF!</definedName>
    <definedName name="BExOCYKA8C9LCJZ97HE642EHO6MV" hidden="1">#REF!</definedName>
    <definedName name="BExOCZ0IZA0NXKV7K1DZEZBNRTDZ" hidden="1">SDGE Func [2]Area!$A$14:$B$14</definedName>
    <definedName name="BExOECBC8K6R5WJMBKLK19FVPEIH" hidden="1">#REF!</definedName>
    <definedName name="BExOESNA0H1NRV4Z3HXFZAV6JNPO" hidden="1">SEU Driver by Func [5]Comm!$D$9:$E$9</definedName>
    <definedName name="BExOEWZU6X5T9E578SELNVKF8IT1" hidden="1">#REF!</definedName>
    <definedName name="BExOF6VWZ97OQ1MXBL3NB7Z9GHAD" hidden="1">SEU Func [2]Area!$D$23:$E$23</definedName>
    <definedName name="BExOFNINR8MYGMZJAJWXQT3V0DRI" hidden="1">#REF!</definedName>
    <definedName name="BExOFYR5NL8NL19S6KEG4ONIU4H4" hidden="1">SEU Func Comm by [4]Driver!$A$16:$B$16</definedName>
    <definedName name="BExOG63K269Z3JX8RAXAOV5RFA6S" hidden="1">SEU Func Comm by [4]Driver!$A$3:$B$3</definedName>
    <definedName name="BExOG8HWP4K3ABV2RW47ERMG54WX" hidden="1">SEU Func [2]Area!$A$1:$A$1</definedName>
    <definedName name="BExOGGL7DY6KAFJ3BT9C5DDB2DMN" hidden="1">#REF!</definedName>
    <definedName name="BExOHGUL493OFL92WUO5941UNVAF" hidden="1">#REF!</definedName>
    <definedName name="BExOJ4XVI6RIYLYK2Z74M5KI02TX" hidden="1">#REF!</definedName>
    <definedName name="BExOKB76IASP45CDFUS9NBC6S8ID" hidden="1">#REF!</definedName>
    <definedName name="BExOKCJURL6UU68VOLAM5OSCNJUV" hidden="1">SDGE Func [2]Area!$D$10:$E$10</definedName>
    <definedName name="BExOM0C3ZT7OZ02ETIUHWUYMX0RH" hidden="1">#REF!</definedName>
    <definedName name="BExONUPYFRBOE82K597FNCKB2HNV" hidden="1">SEU Func [2]Area!$D$20:$E$20</definedName>
    <definedName name="BExOQAU418SOUHRKKHCQ7XH3N1UG" hidden="1">#REF!</definedName>
    <definedName name="BExQ2YIINOU9OPZUELI88344M3RN" hidden="1">SEU Driver by Func [5]Comm!$D$13:$E$13</definedName>
    <definedName name="BExQ3EZXMYF6SC2MDLM85CBCD7NU" hidden="1">SEU Func [2]Area!$A$4:$B$4</definedName>
    <definedName name="BExQ3VMNX0N9RDUPVIRP8O2P94JM" hidden="1">#REF!</definedName>
    <definedName name="BExQ4MG9P145QUW5CV2HFKQNQIPD" hidden="1">SCG Func [2]Area!$D$12:$E$12</definedName>
    <definedName name="BExQ4QNIBAMQ3SZ3YUJTHQ453ECA" hidden="1">SDGE Func [2]Area!$A$15:$B$15</definedName>
    <definedName name="BExQ51A9NLA2Z0BHSZ3HH003DUV6" hidden="1">#REF!</definedName>
    <definedName name="BExQ7H8Z4JZEKV7DKRN8IR7L8LN4" hidden="1">SEU Driver by Func [5]Comm!$A$6:$B$6</definedName>
    <definedName name="BExQ88OA9QG61T9Y6ICP4LHO80L4" hidden="1">#REF!</definedName>
    <definedName name="BExQ9P9MV7LZESESTQODI5LPS43P" hidden="1">#REF!</definedName>
    <definedName name="BExQAXMHIUFR2SXTYEOXH1IU7FI6" hidden="1">SEU Func [2]Area!$D$3:$E$3</definedName>
    <definedName name="BExQB7O1191BXM70J8YLKLI37EI7" hidden="1">SEU Func [2]Area!$A$19:$B$19</definedName>
    <definedName name="BExQBOG43NUN0YPBOQ9ELQJM1KK8" hidden="1">SDGE Func [2]Area!$A$1:$A$1</definedName>
    <definedName name="BExQBR56XC5DKOS6VWQSM0V1CNVK" hidden="1">#REF!</definedName>
    <definedName name="BExQBY1CRDVJQUXD8WTG2HO8S4YY" hidden="1">SEU Func [2]Area!$A$16:$B$16</definedName>
    <definedName name="BExQC64OAI7X1A7H5G4EY9HZ49MV" hidden="1">#REF!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9M8VIR56ZOVRGEBOWN7GO00" hidden="1">SEU Func [2]Area!$A$24:$B$24</definedName>
    <definedName name="BExQFJNSW29Z2GQS47388QSKTAUO" hidden="1">SCG Func [2]Area!$A$13:$B$13</definedName>
    <definedName name="BExQJCMBSTIP2LZ3JXXJL7FSJSS8" hidden="1">#REF!</definedName>
    <definedName name="BExS1THRUXZ3XVPW1XBQ0VHO9XZG" hidden="1">#REF!</definedName>
    <definedName name="BExS2AFAU71CEY0E9IAK4MDRPQDP" hidden="1">SEU Driver [3]Cd!$A$3:$B$3</definedName>
    <definedName name="BExS2LD0JHQATS4KKDF08NLIQEAN" hidden="1">#REF!</definedName>
    <definedName name="BExS71EJ95OT904Y464LA98EUX0O" hidden="1">SEU Driver [3]Cd!$A$8:$B$8</definedName>
    <definedName name="BExS92J2YMOU1BT56VOUDKZDW6A0" hidden="1">#REF!</definedName>
    <definedName name="BExSA9360W0NPEKNF7C3CR2BIF43" hidden="1">#REF!</definedName>
    <definedName name="BExSB1UZKPUMJUW88VY9HKCP4CFU" hidden="1">SEU Func [2]Area!$D$24:$E$24</definedName>
    <definedName name="BExSE38VOP5A8ZMOW0LCZQMB29NN" hidden="1">SEU Driver by Func [5]Comm!$D$5:$E$5</definedName>
    <definedName name="BExSEAAHYKQPG6QN01IQZ5CUBS2K" hidden="1">#REF!</definedName>
    <definedName name="BExSFSJAMB7T9SL3A6XQO78A30PE" hidden="1">SEU Driver [3]Cd!$D$6:$E$6</definedName>
    <definedName name="BExSFY2ZNJ80BO8WBGH184HA98EK" hidden="1">SEU Func [2]Area!$D$18:$E$18</definedName>
    <definedName name="BExTVC7NJZ78QFKT4X882RHJ46GJ" hidden="1">SEU Func [2]Area!$A$8:$B$8</definedName>
    <definedName name="BExTWFX7M4DNJT01LA4G7CYKCU8O" hidden="1">#REF!</definedName>
    <definedName name="BExTXJS8SUGI8GKGKFEGIVUS6NL5" hidden="1">#REF!</definedName>
    <definedName name="BExTY2D1TYFKUGMS9CNKOTKEUAUO" hidden="1">SEU Driver by Func [5]Comm!$A$11:$B$11</definedName>
    <definedName name="BExTYSL89HCHPV90LUSU3GFH5JUK" hidden="1">SEU Func [2]Area!$D$9:$E$9</definedName>
    <definedName name="BExTZEWYX1YUP70BVYTBFGUX1SQE" hidden="1">SEU Driver by Func [5]Comm!$A$12:$B$12</definedName>
    <definedName name="BExU084V35HGS6L43SZTIDZFNNC1" hidden="1">#REF!</definedName>
    <definedName name="BExU1D71KFUC0C17OR6QOTK3HJJE" hidden="1">#REF!</definedName>
    <definedName name="BExU1JHM6ANRZOKY36E119FJC4EE" hidden="1">SEU Func [2]Area!$A$31:$A$32</definedName>
    <definedName name="BExU28NRZOCQA8U63F8AUJ1Y7FK3" hidden="1">SEU Driver by Func [5]Comm!$A$14:$B$14</definedName>
    <definedName name="BExU2DWP9UIV3GEL4Y02T4MV2ORF" hidden="1">SCG Func [2]Area!$D$13:$E$13</definedName>
    <definedName name="BExU2F3W26ICAF3HJW9RPFGOKBR0" hidden="1">SEU Func [2]Area!$D$6:$E$6</definedName>
    <definedName name="BExU31L47ZK7KE115K9FAOPVEQGD" hidden="1">#REF!</definedName>
    <definedName name="BExU3UYBXUBGYEE98K4TRVKL7FUB" hidden="1">SEU Func [2]Area!$A$5:$B$5</definedName>
    <definedName name="BExU43CFUF0V3VK8GVI1Y949580S" hidden="1">#REF!</definedName>
    <definedName name="BExU56LU0ARL1LXF13CWGDIA0IN2" hidden="1">SEU Func [2]Area!$A$20:$B$20</definedName>
    <definedName name="BExU5D78KSITYXG7VXZWPLK5G4N1" hidden="1">SEU Func Comm by [4]Driver!$D$10:$E$10</definedName>
    <definedName name="BExU7DA1VML3K8MECQFN7LISYU1X" hidden="1">SDGE Func [2]Area!$A$16:$B$16</definedName>
    <definedName name="BExU7QM3TKX82E55OPIJYI4ORP5C" hidden="1">SEU Driver [3]Cd!$A$7:$B$7</definedName>
    <definedName name="BExU8OMN749NYEAOHVZEJ8P8DMPH" hidden="1">SCG Func [2]Area!$A$16:$B$16</definedName>
    <definedName name="BExUAK7MK6RBQT5QZEERWMC3TKOK" hidden="1">#REF!</definedName>
    <definedName name="BExUC20BWOTFQRDYY9IQ2FW6VB71" hidden="1">#REF!</definedName>
    <definedName name="BExUD77T5KGV1KMCMJKLTUEIUBOT" hidden="1">#REF!</definedName>
    <definedName name="BExVQLKII6YMTL20HLVTBTSXKPRG" hidden="1">SEU Func [2]Area!$A$7:$B$7</definedName>
    <definedName name="BExVR1GBDWIUZT0CFSN1CU5XTQHZ" hidden="1">SEU Driver [3]Cd!$A$5:$B$5</definedName>
    <definedName name="BExVS0O0VVK0BLMC0WX8X4S7H30F" hidden="1">#REF!</definedName>
    <definedName name="BExVSX6LRY95YK28YB787Z62GSU8" hidden="1">SEU Func Comm by [4]Driver!$A$9:$B$9</definedName>
    <definedName name="BExVTUR2AONP0W51JBNV7ULISXSW" hidden="1">SEU Driver by Func [5]Comm!$A$7:$B$7</definedName>
    <definedName name="BExVVUTVHOGT5W5F5S9FSPT85DME" hidden="1">#REF!</definedName>
    <definedName name="BExVWG3ZF46Q1Y5LMBY96EBCWCTQ" hidden="1">SCG Func [2]Area!$D$4:$E$4</definedName>
    <definedName name="BExVZ2IIM7NJ0FNJL35T3IPB09RQ" hidden="1">SEU Driver [3]Cd!$A$19:$A$20</definedName>
    <definedName name="BExVZ7B4Y2NRBJYTDLC11BS9VK05" hidden="1">#REF!</definedName>
    <definedName name="BExW008AIXVYFYRH2P1XAEE5ZU3C" hidden="1">#REF!</definedName>
    <definedName name="BExW0A4CKTF6KCT8SOA5JRPCFGFB" hidden="1">#REF!</definedName>
    <definedName name="BExW24NI3G8UBLYOJI2IFS2TXOQH" hidden="1">SEU Func Comm by [4]Driver!$D$5:$E$5</definedName>
    <definedName name="BExW3L3P8RSX64V6RKZLOXJJQFKC" hidden="1">SCG Func [2]Area!$A$1:$A$1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[5]Comm!$D$11:$E$11</definedName>
    <definedName name="BExW5852TSTSER7SLK4K2SCHR7OI" hidden="1">SEU Driver by Func [5]Comm!$D$3:$E$3</definedName>
    <definedName name="BExW5DU3OT1XDXRYH812SSKSXGYZ" hidden="1">SEU Func [2]Area!$D$8:$E$8</definedName>
    <definedName name="BExW5KA49ULVKQYGWVHCIO5NLJH7" hidden="1">SEU Func [2]Area!$D$5:$E$5</definedName>
    <definedName name="BExW7R3NRPHWT1H6S9GFSWLTPPUX" hidden="1">SEU Func [2]Area!$D$16:$E$16</definedName>
    <definedName name="BExW7SG4VF01KVUX3XETXJ0WWXBB" hidden="1">SEU Func Comm by [4]Driver!$A$19:$A$20</definedName>
    <definedName name="BExW8MPWKRBZZMXL13XW0M8MVU6A" hidden="1">#REF!</definedName>
    <definedName name="BExXMMY7K9SSUZ9P15Q89ZHBQCF8" hidden="1">SEU Func Comm by [4]Driver!$A$4:$B$4</definedName>
    <definedName name="BExXN6QAKZ8C2F980ATAL486VR2V" hidden="1">SEU Driver by Func [5]Comm!$D$10:$E$10</definedName>
    <definedName name="BExXODFQWNNQHXCPLVEYEY4VOBS7" hidden="1">#REF!</definedName>
    <definedName name="BExXOS9R341ND4H1POY8R4EQJ7SO" hidden="1">#REF!</definedName>
    <definedName name="BExXUAIVBR3PR1QHJCUT03VW15Z3" hidden="1">#REF!</definedName>
    <definedName name="BExXXLSZ3ABSM127FWVROEVGA4AY" hidden="1">#REF!</definedName>
    <definedName name="BExXXZ52JFPBQNR4WBNEGUSKAOTN" hidden="1">SEU Driver by Func [5]Comm!$A$13:$B$13</definedName>
    <definedName name="BExY0ECOZIOI49PB8W7AR8VPFOVW" hidden="1">#REF!</definedName>
    <definedName name="BExY0PL7UNAVZO1W5HALLPRU9V5X" hidden="1">#REF!</definedName>
    <definedName name="BExY28VU0NLLDWJFKP6DNWTZ559K" hidden="1">SDGE Func [2]Area!$A$4:$B$4</definedName>
    <definedName name="BExY2BVVO6QDY0L06G3J0MSGEXD8" hidden="1">SDGE Func [2]Area!$A$9:$B$9</definedName>
    <definedName name="BExY3SXH7FESHTF7PBA3OYIXDH41" hidden="1">#REF!</definedName>
    <definedName name="BExY48TCAQ2A1XRZ3RVHC0U8VYKQ" hidden="1">SEU Func Comm by [4]Driver!$A$8:$B$8</definedName>
    <definedName name="BExY58MMH9D4SBZCD1RWGTYBRDM8" hidden="1">#REF!</definedName>
    <definedName name="BExY65LH73RB4VC5HW4RHGQ2KU8G" hidden="1">#REF!</definedName>
    <definedName name="BExZJQJI3TXMZTVPYBBJ0JI1C5LL" hidden="1">#REF!</definedName>
    <definedName name="BExZLBC2PT5BA4MTL92QWIJ2AGNH" hidden="1">SCG Func [2]Area!$A$12:$B$12</definedName>
    <definedName name="BExZLUD4NEJMBSGQ93R045ELX10G" hidden="1">SEU Driver [3]Cd!$A$12:$B$12</definedName>
    <definedName name="BExZMQKY0YONB7YBTBQZH62T9MSU" hidden="1">SDGE Func [2]Area!$A$8:$B$8</definedName>
    <definedName name="BExZNSN8EOTXU3NPY0CH5POL7VHK" hidden="1">SDGE Func [2]Area!$D$11:$E$11</definedName>
    <definedName name="BExZO0FQOS0A6MKLLZK71QNUN7MD" hidden="1">#REF!</definedName>
    <definedName name="BExZOHYVOLL7CEQKABKO256H0X5I" hidden="1">SEU Func [2]Area!$A$26:$B$26</definedName>
    <definedName name="BExZP0UN89BUO3PISTBCWGLIZFUK" hidden="1">#REF!</definedName>
    <definedName name="BExZPEC5D2VVMMZUD002LXWG8LR9" hidden="1">#REF!</definedName>
    <definedName name="BExZPPVI1XTMHMZCVAPNZF9PF7DJ" hidden="1">#REF!</definedName>
    <definedName name="BExZQ85NBN2EU2ZRQLIZ0PVW0MYW" hidden="1">#REF!</definedName>
    <definedName name="BExZQTL645FGXAGZN3H0JZRQ7LUR" hidden="1">#REF!</definedName>
    <definedName name="BExZRE478DWX5VCA7IGKSI1B7GXR" hidden="1">#REF!</definedName>
    <definedName name="BExZRHK6WKHBZAZ1OYTJ21PDV8ZA" hidden="1">SDGE Func [2]Area!$A$19:$A$20</definedName>
    <definedName name="BExZSK81EL5HVZ4OMYKFQTE2AHH7" hidden="1">SCG Func [2]Area!$D$8:$E$8</definedName>
    <definedName name="BExZUMEF5J9HDYPW4B9JV6QZPKSU" hidden="1">#REF!</definedName>
    <definedName name="BExZVLREJY54J4EBQ1LYNA2L5TBI" hidden="1">#REF!</definedName>
    <definedName name="BExZWF4UI7RVJ13R324EGACALMPV" hidden="1">SEU Func [2]Area!$D$26:$E$26</definedName>
    <definedName name="BExZXBSVAPBHW1XT1TBS81NYDSMU" hidden="1">SEU Driver by Func [5]Comm!$D$7:$E$7</definedName>
    <definedName name="BExZXC901CXXL8R9X8S9WEQN00CY" hidden="1">SDGE Func [2]Area!$A$10:$B$10</definedName>
    <definedName name="BExZXFJNR29TXZ23G7D8IOQKJC6N" hidden="1">#REF!</definedName>
    <definedName name="BExZXW12MHM5C60916XT6CZRSL4I" hidden="1">SEU Func [2]Area!$D$12:$E$12</definedName>
    <definedName name="BExZZSYK2WCS5ZY430FJ0E56O3BG" hidden="1">SCG Func [2]Area!$D$7:$E$7</definedName>
    <definedName name="CAT.251">#REF!</definedName>
    <definedName name="CAT.254">#REF!</definedName>
    <definedName name="CAT.255">#REF!</definedName>
    <definedName name="CAT.267">#REF!</definedName>
    <definedName name="CAT165COFTE">'[6]6a) New Bus'!#REF!</definedName>
    <definedName name="CAT165COHR">'[6]6a) New Bus'!#REF!</definedName>
    <definedName name="CAT165CON">'[6]6a) New Bus'!#REF!</definedName>
    <definedName name="CAT165CONHR">'[6]6a) New Bus'!#REF!</definedName>
    <definedName name="CAT165LAB">'[6]6a) New Bus'!#REF!</definedName>
    <definedName name="CAT165NL">'[6]6a) New Bus'!#REF!</definedName>
    <definedName name="CE">OFFSET('[7]Data Lists'!$E$9,0,0,'[7]Data Lists'!$E$7,1)</definedName>
    <definedName name="Fin_Plan_1293">#REF!</definedName>
    <definedName name="Forecast_Years">OFFSET('[7]Data Lists'!$B$9,0,0,'[7]Data Lists'!$B$7,1)</definedName>
    <definedName name="Input">#REF!</definedName>
    <definedName name="Output_October_Recorded">#REF!</definedName>
    <definedName name="_xlnm.Print_Area" localSheetId="0">ConsolidatedWorkSheet!$A$1:$Q$105</definedName>
    <definedName name="ProjectLev0">OFFSET('[7]Data Lists'!$C$8,0,0,'[7]Data Lists'!$C$7,1)</definedName>
    <definedName name="Query92_revised">#REF!</definedName>
    <definedName name="RateCase">#REF!</definedName>
    <definedName name="rng_list_Area_of_Responsibility">[8]Validation!$S$4:$S$104</definedName>
    <definedName name="rng_list_Cap_Ex_Type">[8]Validation!$U$4:$U$104</definedName>
    <definedName name="rngCapExType">#REF!</definedName>
    <definedName name="rngCategory">#REF!</definedName>
    <definedName name="rngCFM">#REF!</definedName>
    <definedName name="rngColumnSet1">#REF!</definedName>
    <definedName name="rngColumnSet2">#REF!</definedName>
    <definedName name="rngColumnSet3">#REF!</definedName>
    <definedName name="rngCorpOutlook">#REF!</definedName>
    <definedName name="rngCprCube">#REF!</definedName>
    <definedName name="rngCubAttributes">#REF!</definedName>
    <definedName name="rngCubeJurVers">#REF!</definedName>
    <definedName name="rngDirector">#REF!</definedName>
    <definedName name="rngDriver">#REF!</definedName>
    <definedName name="rngFA">#REF!</definedName>
    <definedName name="rngFinalFilter">#REF!</definedName>
    <definedName name="rngJurisdiction">#REF!</definedName>
    <definedName name="rngLAM">#REF!</definedName>
    <definedName name="rngLevel">#REF!</definedName>
    <definedName name="rngMeas">#REF!</definedName>
    <definedName name="rngPM">#REF!</definedName>
    <definedName name="rngPriorOutlook">#REF!</definedName>
    <definedName name="rngProjDim">#REF!</definedName>
    <definedName name="rngSmCFM">#REF!</definedName>
    <definedName name="rngSmLam">#REF!</definedName>
    <definedName name="rngSpokesperson">#REF!</definedName>
    <definedName name="rngSysParaCube">#REF!</definedName>
    <definedName name="rngVersDim">#REF!</definedName>
    <definedName name="rngVP">#REF!</definedName>
    <definedName name="rngYTD">#REF!</definedName>
    <definedName name="SAPBEXrevision" hidden="1">2</definedName>
    <definedName name="SAPBEXsysID" hidden="1">"BWP"</definedName>
    <definedName name="SAPBEXwbID" hidden="1">"3YOKZJRYPNGAJ4W6V2R6P813H"</definedName>
    <definedName name="server">OFFSET('[7]Service Selection'!$B$5,MATCH(1,'[7]Service Selection'!$D$6:$D$20,0),0,'[7]Service Selection'!$D$5)</definedName>
    <definedName name="TaxReturn1992">#REF!</definedName>
    <definedName name="TaxReturn1993">#REF!</definedName>
    <definedName name="TheOne">'[7]Service Selection'!$F$8</definedName>
    <definedName name="TM1REBUILDOPTION">1</definedName>
    <definedName name="TM1RPTDATARNG2">#REF!</definedName>
    <definedName name="Versions">OFFSET('[7]Data Lists'!$D$9,0,0,'[7]Data Lists'!$D$7,1)</definedName>
    <definedName name="YEClose1992">#REF!</definedName>
  </definedNames>
  <calcPr calcId="162913"/>
</workbook>
</file>

<file path=xl/calcChain.xml><?xml version="1.0" encoding="utf-8"?>
<calcChain xmlns="http://schemas.openxmlformats.org/spreadsheetml/2006/main">
  <c r="G91" i="5" l="1"/>
  <c r="H91" i="5" l="1"/>
  <c r="C64" i="5" l="1"/>
  <c r="C65" i="5"/>
  <c r="B66" i="5"/>
  <c r="D66" i="5"/>
  <c r="E66" i="5"/>
  <c r="F66" i="5"/>
  <c r="H66" i="5"/>
  <c r="K66" i="5"/>
  <c r="L66" i="5"/>
  <c r="M66" i="5"/>
  <c r="N66" i="5"/>
  <c r="O66" i="5"/>
  <c r="P66" i="5"/>
  <c r="Q66" i="5"/>
  <c r="C75" i="5"/>
  <c r="C76" i="5"/>
  <c r="C77" i="5"/>
  <c r="C78" i="5"/>
  <c r="C90" i="5"/>
  <c r="C89" i="5"/>
  <c r="C88" i="5"/>
  <c r="C63" i="5"/>
  <c r="C62" i="5"/>
  <c r="C83" i="5"/>
  <c r="C82" i="5"/>
  <c r="C81" i="5"/>
  <c r="E91" i="5" l="1"/>
  <c r="C15" i="5" l="1"/>
  <c r="C19" i="5"/>
  <c r="G29" i="5" l="1"/>
  <c r="J27" i="5"/>
  <c r="I27" i="5"/>
  <c r="I66" i="5" s="1"/>
  <c r="C30" i="5" l="1"/>
  <c r="C87" i="5" l="1"/>
  <c r="C56" i="5"/>
  <c r="G47" i="5"/>
  <c r="G23" i="5"/>
  <c r="G66" i="5" l="1"/>
  <c r="C60" i="5"/>
  <c r="C59" i="5"/>
  <c r="D102" i="5"/>
  <c r="C58" i="5"/>
  <c r="C57" i="5"/>
  <c r="C55" i="5"/>
  <c r="C54" i="5"/>
  <c r="C53" i="5"/>
  <c r="C51" i="5"/>
  <c r="C50" i="5"/>
  <c r="C49" i="5"/>
  <c r="C48" i="5"/>
  <c r="C46" i="5"/>
  <c r="C45" i="5"/>
  <c r="C44" i="5"/>
  <c r="C43" i="5"/>
  <c r="C42" i="5"/>
  <c r="C41" i="5"/>
  <c r="C40" i="5"/>
  <c r="C39" i="5"/>
  <c r="C37" i="5"/>
  <c r="C36" i="5"/>
  <c r="C35" i="5"/>
  <c r="C33" i="5"/>
  <c r="C32" i="5"/>
  <c r="C31" i="5"/>
  <c r="C29" i="5"/>
  <c r="C28" i="5"/>
  <c r="C26" i="5"/>
  <c r="C24" i="5"/>
  <c r="C21" i="5"/>
  <c r="C20" i="5"/>
  <c r="C18" i="5"/>
  <c r="C17" i="5"/>
  <c r="C16" i="5"/>
  <c r="C14" i="5"/>
  <c r="C13" i="5"/>
  <c r="C52" i="5"/>
  <c r="C47" i="5"/>
  <c r="C38" i="5"/>
  <c r="C34" i="5"/>
  <c r="C27" i="5"/>
  <c r="C25" i="5"/>
  <c r="C23" i="5"/>
  <c r="J22" i="5"/>
  <c r="C22" i="5" l="1"/>
  <c r="C66" i="5" s="1"/>
  <c r="J66" i="5"/>
  <c r="D67" i="5" s="1"/>
  <c r="I91" i="5"/>
  <c r="C85" i="5"/>
  <c r="C80" i="5"/>
  <c r="C84" i="5"/>
  <c r="C86" i="5"/>
  <c r="C91" i="5" l="1"/>
  <c r="G102" i="5"/>
  <c r="C101" i="5"/>
  <c r="C100" i="5"/>
  <c r="C99" i="5"/>
  <c r="C102" i="5" l="1"/>
  <c r="Q102" i="5" l="1"/>
  <c r="P102" i="5"/>
  <c r="Q91" i="5"/>
  <c r="O102" i="5" l="1"/>
  <c r="O91" i="5"/>
  <c r="D91" i="5" l="1"/>
  <c r="B91" i="5"/>
  <c r="F91" i="5"/>
  <c r="J91" i="5"/>
  <c r="K91" i="5"/>
  <c r="L91" i="5"/>
  <c r="M91" i="5"/>
  <c r="N91" i="5"/>
  <c r="F102" i="5"/>
  <c r="H102" i="5"/>
  <c r="I102" i="5"/>
  <c r="J102" i="5"/>
  <c r="K102" i="5"/>
  <c r="L102" i="5"/>
  <c r="M102" i="5"/>
  <c r="N102" i="5"/>
  <c r="E102" i="5"/>
  <c r="D103" i="5" l="1"/>
  <c r="D92" i="5"/>
</calcChain>
</file>

<file path=xl/sharedStrings.xml><?xml version="1.0" encoding="utf-8"?>
<sst xmlns="http://schemas.openxmlformats.org/spreadsheetml/2006/main" count="134" uniqueCount="100">
  <si>
    <t>Borden 230 kV Voltage Support</t>
  </si>
  <si>
    <t>Rio Oso Area 230 kV Voltage Support</t>
  </si>
  <si>
    <t>Wheeler Ridge Voltage Support</t>
  </si>
  <si>
    <t>Midway-Kern PP Nos. 1,3 and 4 230 kV Lines Capacity Increase</t>
  </si>
  <si>
    <t>Moraga-Castro Valley 230 kV Line Capacity Increase Project</t>
  </si>
  <si>
    <t>Lugo Substation Install new 500 kV CBs for AA Banks</t>
  </si>
  <si>
    <t>Method of Service for Wildlife 230/66 kV Substation.</t>
  </si>
  <si>
    <t>Southern Orange County Reliability Upgrade Project - Alternative 3</t>
  </si>
  <si>
    <t>Project Name</t>
  </si>
  <si>
    <t>TOTAL ($M)</t>
  </si>
  <si>
    <r>
      <rPr>
        <b/>
        <sz val="11"/>
        <rFont val="Arial Narrow"/>
        <family val="2"/>
      </rPr>
      <t>*</t>
    </r>
    <r>
      <rPr>
        <b/>
        <sz val="11"/>
        <color indexed="62"/>
        <rFont val="Arial Narrow"/>
        <family val="2"/>
      </rPr>
      <t xml:space="preserve"> Consists of above and below 200 kV components</t>
    </r>
  </si>
  <si>
    <t>TL230xx, Sycamore – Penasquitos Line</t>
  </si>
  <si>
    <t>Lugo – Eldorado series cap and terminal equipment upgrade</t>
  </si>
  <si>
    <t>Contra Costa Sub 230 kV Switch Replacement</t>
  </si>
  <si>
    <t>Gates-Gregg 230 kV Line</t>
  </si>
  <si>
    <t>Lockeford-Lodi Area 230 kV Development</t>
  </si>
  <si>
    <t>Series Reactor on Warnerville-Wilson 230 kV Line</t>
  </si>
  <si>
    <t>Gregg-Herndon #2 230 kV Circuit Breaker Upgrade</t>
  </si>
  <si>
    <t>Warnerville-Bellota 230 kV Line Reconductoring</t>
  </si>
  <si>
    <t>*Midway-Andrew 230 kV Project</t>
  </si>
  <si>
    <t>Total</t>
  </si>
  <si>
    <t xml:space="preserve"> - For projects without CWIP-in-ratebase, total project cost in year of commissioning</t>
  </si>
  <si>
    <t>Reliability Projects - to be updated with total capital cost including AFUDC at year of capitalization (commissioning)</t>
  </si>
  <si>
    <t>Policy and economic (RTPP) to be updated with total capital cost including AFUDC at year of capitalization (commissioning)</t>
  </si>
  <si>
    <t xml:space="preserve"> - For projects with CWIP-in-ratebase, total project cost and capital expenditures in each year up to and including year of commissioning (no AFUDC)</t>
  </si>
  <si>
    <t>CWIP-in-Rate Base?</t>
  </si>
  <si>
    <t>Yes</t>
  </si>
  <si>
    <t>Non-RTPP Driven Projects - to be updated with total capital cost including AFUDC at year of capitalization (commissioning)</t>
  </si>
  <si>
    <t>*Pittsburg 230/115 kV Transformer Capacity Increase</t>
  </si>
  <si>
    <t>*Morro Bay 230/115 kV Transformer Addition Project</t>
  </si>
  <si>
    <t>*Rio Oso 230/115 kV Transformer Upgrades</t>
  </si>
  <si>
    <t>*Wilson 115 kV Reinforcement</t>
  </si>
  <si>
    <t>*Kern PP 230 kV Area Reinforcement</t>
  </si>
  <si>
    <t>PG&amp;E</t>
  </si>
  <si>
    <t>SCE</t>
  </si>
  <si>
    <t>Already reflected in rates **</t>
  </si>
  <si>
    <t>*Tehachapi Transmission Project</t>
  </si>
  <si>
    <t>*West of Devers Reconductoring</t>
  </si>
  <si>
    <t>SDG&amp;E</t>
  </si>
  <si>
    <t>Additional 450 MVAR of dynamic reactive support at San Luis Rey (i.e., two 225 MVAR synchronous condensers)</t>
  </si>
  <si>
    <t>Artesian 230 kV Sub &amp; loop-in TL23051</t>
  </si>
  <si>
    <t>Miguel 500 kV Voltage Support</t>
  </si>
  <si>
    <t>Mesa Loop-in</t>
  </si>
  <si>
    <t>Victor Loop-in</t>
  </si>
  <si>
    <t>CT Upgrade at Mead-Pahrump 230 kV Terminal</t>
  </si>
  <si>
    <t>Glenn 230/60 kV Transformer No. 1 Replacement</t>
  </si>
  <si>
    <t>Midway-Kern PP #2 230 kV Line</t>
  </si>
  <si>
    <t>Suncrest 300 MVAR SVC</t>
  </si>
  <si>
    <t>Martin 230 kV Bus Extension</t>
  </si>
  <si>
    <t>Lodi-Eight Mile 230 kV Line</t>
  </si>
  <si>
    <t>Orange County Static VAR Compensator (Santiago)</t>
  </si>
  <si>
    <t>Delaney-Colorado River and Loop in of existing circuit (termination)</t>
  </si>
  <si>
    <t>VEA</t>
  </si>
  <si>
    <t>Harry Allen-Eldorado 500 kV line (termination)</t>
  </si>
  <si>
    <t>Assumed</t>
  </si>
  <si>
    <t xml:space="preserve">Note that the estimates provided below are approximate, and were provided by various project sponsors to support the TAC estimating exercise.  </t>
  </si>
  <si>
    <t>This data should not be relied upon for any other purpose.</t>
  </si>
  <si>
    <t>Other/competitive solicitation</t>
  </si>
  <si>
    <t>No</t>
  </si>
  <si>
    <t xml:space="preserve">Eldorado-Mohave and Eldorado-Moenkopi 500kV Line Position Swap </t>
  </si>
  <si>
    <t>In TAC model</t>
  </si>
  <si>
    <t>Bellota 230 kV Substation Shunt Reactor</t>
  </si>
  <si>
    <t>Delevan 230 kV Substation Shunt Reactor</t>
  </si>
  <si>
    <t>Ignacio 230 kV Reactor</t>
  </si>
  <si>
    <t>Los Esteros 230 kV Substation Shunt Reactor</t>
  </si>
  <si>
    <t>Second Miguel – Bay Boulevard 230 kV Circuit</t>
  </si>
  <si>
    <t>Eagle Mountain Shunt Reactors</t>
  </si>
  <si>
    <t>Alberhill</t>
  </si>
  <si>
    <t>Missed in previous analysis (more of load interconnection but was approved by ISO board).</t>
  </si>
  <si>
    <t>Gates #2 500/230 kV Transformer Addition</t>
  </si>
  <si>
    <t>Colorado River Substation Expansion</t>
  </si>
  <si>
    <t>Kramer High Voltage Mitigation - Tertiary Reactors</t>
  </si>
  <si>
    <t>Laguna Bell Corridor Upgrade</t>
  </si>
  <si>
    <r>
      <t xml:space="preserve">2017-2018 Transmission Plan </t>
    </r>
    <r>
      <rPr>
        <b/>
        <u/>
        <sz val="14"/>
        <color theme="1"/>
        <rFont val="Arial Narrow"/>
        <family val="2"/>
      </rPr>
      <t xml:space="preserve">High Voltage </t>
    </r>
    <r>
      <rPr>
        <b/>
        <sz val="14"/>
        <color theme="1"/>
        <rFont val="Arial Narrow"/>
        <family val="2"/>
      </rPr>
      <t>Transmission Access Charge Capital Costs ($ millions - current dollars)</t>
    </r>
  </si>
  <si>
    <t xml:space="preserve">Big Creek Rating Increase </t>
  </si>
  <si>
    <t>Lugo-Victorville 500 kV Upgrade (SCE Portion)</t>
  </si>
  <si>
    <t>*Wheeler Ridge Junction Station</t>
  </si>
  <si>
    <t>Kearney-Herndon 230 kV Line Reconductoring</t>
  </si>
  <si>
    <t>Monta Vista 230 kV Bus Upgrade</t>
  </si>
  <si>
    <t>Vaca Dixon-Lakeville 230 kV Corridor Series Compensation</t>
  </si>
  <si>
    <t>Moss Landing-Panoche 230 kV Path Upgrade</t>
  </si>
  <si>
    <t>*North Fresno 115 kV Upgrade (Revised Scope Herndon/McCall 230 kV work)</t>
  </si>
  <si>
    <t>Diablo Canyon Voltage Support Project</t>
  </si>
  <si>
    <t>OnHold Projects</t>
  </si>
  <si>
    <t>Per TO5-Cycle Preliminary Forecast Plant Adds and 5 Year Capital Plan using a 55% HV allocation of total project plant additions; multi-phase project with costs in 2019, 2021, and 2022 representing three separate portions of project going into service. (Nov-19, Sep-21, Nov-22)</t>
  </si>
  <si>
    <t>Per TO5-Cycle 1 Preliminary Forecast Plant Adds and 5 Year Capital Plan</t>
  </si>
  <si>
    <t>Harry Allen-Eldorado 500 kV line-Strike through by ISO-03-9-2018</t>
  </si>
  <si>
    <t>Moorpark-Pardee 4th 230 kV circuit</t>
  </si>
  <si>
    <t>Suncrest 500/230 kV T/F rating increase project</t>
  </si>
  <si>
    <t>IID S-Line Upgrade (less than 50 total)</t>
  </si>
  <si>
    <t>Bob-Mead Reconductoring</t>
  </si>
  <si>
    <t>Phasor measurement units (assumed all high voltage for simplicity)</t>
  </si>
  <si>
    <t>2018 forward</t>
  </si>
  <si>
    <t>Projects completed in 2017 deleted.</t>
  </si>
  <si>
    <t>Suncrest - the latest cap from NEET West was used. The expected in-service date was from the 17-18 Transmission plan.</t>
  </si>
  <si>
    <t>Orange County Static VAR Compensator (SONGS Synchronous Condenser)</t>
  </si>
  <si>
    <t>Imperial Valley  Phase Shifter</t>
  </si>
  <si>
    <t>*Estrella Substation Project - 230 kV</t>
  </si>
  <si>
    <t>Lugo – Eldorado 500 kV Line Re-route (part of Lugo-Eldorado series cap)</t>
  </si>
  <si>
    <t>Lugo-Mohave series capacitor upgrade (part of Lugo-Eldorado series 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</si>
</sst>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6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4" tint="-0.249977111117893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b/>
      <u/>
      <sz val="14"/>
      <color theme="1"/>
      <name val="Arial Narrow"/>
      <family val="2"/>
    </font>
    <font>
      <strike/>
      <sz val="11"/>
      <name val="Arial Narrow"/>
      <family val="2"/>
    </font>
    <font>
      <sz val="10.5"/>
      <color theme="1"/>
      <name val="Arial"/>
      <family val="2"/>
    </font>
    <font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sz val="11"/>
      <color rgb="FF0000FF"/>
      <name val="Arial Narrow"/>
      <family val="2"/>
    </font>
    <font>
      <sz val="11"/>
      <color rgb="FF261CF0"/>
      <name val="Arial Narrow"/>
      <family val="2"/>
    </font>
    <font>
      <strike/>
      <sz val="11"/>
      <color theme="1"/>
      <name val="Arial Narrow"/>
      <family val="2"/>
    </font>
    <font>
      <sz val="10.5"/>
      <name val="Arial"/>
      <family val="2"/>
    </font>
    <font>
      <b/>
      <sz val="11"/>
      <color rgb="FFFF0000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73">
    <xf numFmtId="0" fontId="0" fillId="0" borderId="0" xfId="0"/>
    <xf numFmtId="0" fontId="4" fillId="2" borderId="1" xfId="0" applyFont="1" applyFill="1" applyBorder="1"/>
    <xf numFmtId="0" fontId="5" fillId="0" borderId="0" xfId="0" applyFont="1"/>
    <xf numFmtId="0" fontId="5" fillId="0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3" xfId="0" applyNumberFormat="1" applyFont="1" applyBorder="1"/>
    <xf numFmtId="1" fontId="5" fillId="0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Border="1"/>
    <xf numFmtId="0" fontId="2" fillId="2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3" xfId="0" applyFont="1" applyFill="1" applyBorder="1"/>
    <xf numFmtId="1" fontId="4" fillId="2" borderId="4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1" fontId="5" fillId="5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5" fillId="6" borderId="0" xfId="0" applyFont="1" applyFill="1"/>
    <xf numFmtId="0" fontId="5" fillId="7" borderId="0" xfId="0" applyFont="1" applyFill="1"/>
    <xf numFmtId="0" fontId="1" fillId="7" borderId="1" xfId="0" applyFont="1" applyFill="1" applyBorder="1" applyAlignment="1">
      <alignment horizontal="left" vertical="center" wrapText="1"/>
    </xf>
    <xf numFmtId="1" fontId="5" fillId="7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9" fontId="5" fillId="0" borderId="0" xfId="0" applyNumberFormat="1" applyFont="1" applyFill="1"/>
    <xf numFmtId="0" fontId="12" fillId="7" borderId="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 readingOrder="1"/>
    </xf>
    <xf numFmtId="1" fontId="5" fillId="7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6" borderId="3" xfId="0" applyNumberFormat="1" applyFont="1" applyFill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/>
    <xf numFmtId="1" fontId="5" fillId="6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/>
    <xf numFmtId="1" fontId="5" fillId="0" borderId="0" xfId="0" applyNumberFormat="1" applyFont="1" applyAlignment="1">
      <alignment horizontal="center"/>
    </xf>
    <xf numFmtId="37" fontId="5" fillId="5" borderId="3" xfId="0" applyNumberFormat="1" applyFont="1" applyFill="1" applyBorder="1" applyAlignment="1">
      <alignment horizontal="center"/>
    </xf>
    <xf numFmtId="37" fontId="1" fillId="5" borderId="3" xfId="0" applyNumberFormat="1" applyFont="1" applyFill="1" applyBorder="1" applyAlignment="1">
      <alignment horizontal="center" vertical="center" wrapText="1"/>
    </xf>
    <xf numFmtId="37" fontId="15" fillId="5" borderId="3" xfId="0" applyNumberFormat="1" applyFont="1" applyFill="1" applyBorder="1" applyAlignment="1">
      <alignment horizontal="center"/>
    </xf>
    <xf numFmtId="37" fontId="5" fillId="5" borderId="3" xfId="0" applyNumberFormat="1" applyFont="1" applyFill="1" applyBorder="1"/>
    <xf numFmtId="37" fontId="15" fillId="5" borderId="3" xfId="0" applyNumberFormat="1" applyFont="1" applyFill="1" applyBorder="1" applyAlignment="1">
      <alignment horizontal="center" vertical="center" wrapText="1"/>
    </xf>
    <xf numFmtId="37" fontId="15" fillId="5" borderId="3" xfId="1" applyNumberFormat="1" applyFont="1" applyFill="1" applyBorder="1" applyAlignment="1">
      <alignment horizontal="center"/>
    </xf>
    <xf numFmtId="37" fontId="12" fillId="5" borderId="3" xfId="0" applyNumberFormat="1" applyFont="1" applyFill="1" applyBorder="1" applyAlignment="1">
      <alignment horizontal="center" vertical="center" wrapText="1"/>
    </xf>
    <xf numFmtId="37" fontId="5" fillId="5" borderId="3" xfId="0" applyNumberFormat="1" applyFont="1" applyFill="1" applyBorder="1" applyAlignment="1">
      <alignment horizontal="center" vertical="center"/>
    </xf>
    <xf numFmtId="37" fontId="15" fillId="5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37" fontId="16" fillId="5" borderId="3" xfId="0" applyNumberFormat="1" applyFont="1" applyFill="1" applyBorder="1" applyAlignment="1">
      <alignment horizontal="center" vertical="center" wrapText="1"/>
    </xf>
    <xf numFmtId="37" fontId="16" fillId="5" borderId="3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1" fontId="5" fillId="7" borderId="0" xfId="0" applyNumberFormat="1" applyFont="1" applyFill="1"/>
    <xf numFmtId="0" fontId="5" fillId="0" borderId="0" xfId="0" applyFont="1" applyFill="1"/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/>
    <xf numFmtId="1" fontId="5" fillId="0" borderId="3" xfId="0" applyNumberFormat="1" applyFont="1" applyFill="1" applyBorder="1"/>
    <xf numFmtId="0" fontId="9" fillId="0" borderId="0" xfId="0" applyFont="1"/>
    <xf numFmtId="0" fontId="5" fillId="0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1" fontId="5" fillId="5" borderId="3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/>
    <xf numFmtId="1" fontId="5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/>
    <xf numFmtId="1" fontId="5" fillId="7" borderId="3" xfId="0" applyNumberFormat="1" applyFont="1" applyFill="1" applyBorder="1" applyAlignment="1">
      <alignment horizontal="center"/>
    </xf>
    <xf numFmtId="1" fontId="5" fillId="7" borderId="3" xfId="0" applyNumberFormat="1" applyFont="1" applyFill="1" applyBorder="1"/>
    <xf numFmtId="1" fontId="5" fillId="6" borderId="3" xfId="0" applyNumberFormat="1" applyFont="1" applyFill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 wrapText="1"/>
    </xf>
    <xf numFmtId="1" fontId="11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/>
    <xf numFmtId="1" fontId="5" fillId="6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/>
    <xf numFmtId="1" fontId="5" fillId="0" borderId="0" xfId="0" applyNumberFormat="1" applyFont="1" applyAlignment="1">
      <alignment horizontal="center"/>
    </xf>
    <xf numFmtId="0" fontId="1" fillId="0" borderId="0" xfId="0" applyFont="1" applyFill="1"/>
    <xf numFmtId="0" fontId="18" fillId="6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7" fontId="19" fillId="5" borderId="3" xfId="0" applyNumberFormat="1" applyFont="1" applyFill="1" applyBorder="1" applyAlignment="1">
      <alignment horizontal="center" vertical="center"/>
    </xf>
    <xf numFmtId="37" fontId="19" fillId="5" borderId="3" xfId="0" applyNumberFormat="1" applyFont="1" applyFill="1" applyBorder="1" applyAlignment="1">
      <alignment horizontal="center" vertical="center"/>
    </xf>
    <xf numFmtId="37" fontId="19" fillId="5" borderId="3" xfId="0" applyNumberFormat="1" applyFont="1" applyFill="1" applyBorder="1" applyAlignment="1">
      <alignment vertical="center"/>
    </xf>
    <xf numFmtId="37" fontId="19" fillId="5" borderId="3" xfId="0" applyNumberFormat="1" applyFont="1" applyFill="1" applyBorder="1" applyAlignment="1">
      <alignment horizontal="center"/>
    </xf>
    <xf numFmtId="37" fontId="19" fillId="5" borderId="3" xfId="1" applyNumberFormat="1" applyFont="1" applyFill="1" applyBorder="1" applyAlignment="1">
      <alignment horizontal="center"/>
    </xf>
    <xf numFmtId="37" fontId="19" fillId="5" borderId="3" xfId="0" applyNumberFormat="1" applyFont="1" applyFill="1" applyBorder="1"/>
    <xf numFmtId="0" fontId="5" fillId="0" borderId="0" xfId="0" applyFont="1"/>
    <xf numFmtId="0" fontId="5" fillId="0" borderId="0" xfId="0" applyFont="1" applyFill="1"/>
    <xf numFmtId="1" fontId="5" fillId="0" borderId="3" xfId="0" applyNumberFormat="1" applyFont="1" applyFill="1" applyBorder="1" applyAlignment="1">
      <alignment horizontal="center"/>
    </xf>
    <xf numFmtId="0" fontId="5" fillId="4" borderId="0" xfId="0" applyFont="1" applyFill="1"/>
    <xf numFmtId="0" fontId="1" fillId="5" borderId="3" xfId="0" applyFont="1" applyFill="1" applyBorder="1" applyAlignment="1">
      <alignment horizontal="left" vertical="center" wrapText="1"/>
    </xf>
    <xf numFmtId="1" fontId="5" fillId="5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/>
    <xf numFmtId="0" fontId="13" fillId="0" borderId="0" xfId="0" applyFont="1" applyAlignment="1">
      <alignment wrapText="1"/>
    </xf>
    <xf numFmtId="37" fontId="5" fillId="5" borderId="3" xfId="0" applyNumberFormat="1" applyFont="1" applyFill="1" applyBorder="1" applyAlignment="1">
      <alignment horizontal="center"/>
    </xf>
    <xf numFmtId="37" fontId="1" fillId="5" borderId="3" xfId="0" applyNumberFormat="1" applyFont="1" applyFill="1" applyBorder="1" applyAlignment="1">
      <alignment horizontal="center" vertical="center" wrapText="1"/>
    </xf>
    <xf numFmtId="37" fontId="15" fillId="5" borderId="3" xfId="0" applyNumberFormat="1" applyFont="1" applyFill="1" applyBorder="1" applyAlignment="1">
      <alignment horizontal="center"/>
    </xf>
    <xf numFmtId="37" fontId="5" fillId="5" borderId="3" xfId="0" applyNumberFormat="1" applyFont="1" applyFill="1" applyBorder="1"/>
    <xf numFmtId="37" fontId="5" fillId="5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37" fontId="16" fillId="5" borderId="3" xfId="0" applyNumberFormat="1" applyFont="1" applyFill="1" applyBorder="1" applyAlignment="1">
      <alignment horizontal="center"/>
    </xf>
    <xf numFmtId="37" fontId="16" fillId="5" borderId="3" xfId="0" applyNumberFormat="1" applyFont="1" applyFill="1" applyBorder="1" applyAlignment="1">
      <alignment horizontal="center" wrapText="1"/>
    </xf>
    <xf numFmtId="37" fontId="19" fillId="5" borderId="3" xfId="0" applyNumberFormat="1" applyFont="1" applyFill="1" applyBorder="1" applyAlignment="1">
      <alignment horizontal="center"/>
    </xf>
    <xf numFmtId="37" fontId="13" fillId="5" borderId="3" xfId="0" applyNumberFormat="1" applyFont="1" applyFill="1" applyBorder="1" applyAlignment="1">
      <alignment horizontal="center"/>
    </xf>
    <xf numFmtId="37" fontId="19" fillId="5" borderId="3" xfId="0" applyNumberFormat="1" applyFont="1" applyFill="1" applyBorder="1"/>
    <xf numFmtId="37" fontId="19" fillId="5" borderId="3" xfId="0" applyNumberFormat="1" applyFont="1" applyFill="1" applyBorder="1" applyAlignment="1">
      <alignment horizontal="center" vertical="center" wrapText="1"/>
    </xf>
    <xf numFmtId="37" fontId="19" fillId="5" borderId="3" xfId="0" applyNumberFormat="1" applyFont="1" applyFill="1" applyBorder="1" applyAlignment="1">
      <alignment horizontal="center" wrapText="1"/>
    </xf>
    <xf numFmtId="37" fontId="13" fillId="5" borderId="3" xfId="0" applyNumberFormat="1" applyFont="1" applyFill="1" applyBorder="1" applyAlignment="1">
      <alignment horizontal="center" wrapText="1"/>
    </xf>
    <xf numFmtId="1" fontId="5" fillId="10" borderId="3" xfId="0" applyNumberFormat="1" applyFont="1" applyFill="1" applyBorder="1" applyAlignment="1">
      <alignment horizontal="center" vertical="center"/>
    </xf>
    <xf numFmtId="1" fontId="5" fillId="10" borderId="3" xfId="0" applyNumberFormat="1" applyFont="1" applyFill="1" applyBorder="1" applyAlignment="1">
      <alignment horizontal="center"/>
    </xf>
    <xf numFmtId="0" fontId="19" fillId="0" borderId="0" xfId="0" applyFont="1" applyFill="1"/>
    <xf numFmtId="1" fontId="5" fillId="9" borderId="3" xfId="0" applyNumberFormat="1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3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12" fillId="8" borderId="3" xfId="0" applyFont="1" applyFill="1" applyBorder="1" applyAlignment="1">
      <alignment horizontal="center" vertical="center" wrapText="1"/>
    </xf>
    <xf numFmtId="1" fontId="5" fillId="8" borderId="3" xfId="0" applyNumberFormat="1" applyFont="1" applyFill="1" applyBorder="1" applyAlignment="1">
      <alignment horizontal="center"/>
    </xf>
    <xf numFmtId="37" fontId="19" fillId="8" borderId="3" xfId="0" applyNumberFormat="1" applyFont="1" applyFill="1" applyBorder="1" applyAlignment="1">
      <alignment horizontal="center" vertical="center"/>
    </xf>
    <xf numFmtId="37" fontId="19" fillId="8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/>
    <xf numFmtId="0" fontId="5" fillId="4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37" fontId="5" fillId="0" borderId="3" xfId="0" applyNumberFormat="1" applyFont="1" applyFill="1" applyBorder="1" applyAlignment="1">
      <alignment horizontal="center" vertical="center"/>
    </xf>
    <xf numFmtId="37" fontId="16" fillId="0" borderId="3" xfId="0" applyNumberFormat="1" applyFont="1" applyFill="1" applyBorder="1" applyAlignment="1">
      <alignment horizontal="center"/>
    </xf>
    <xf numFmtId="37" fontId="19" fillId="0" borderId="3" xfId="0" applyNumberFormat="1" applyFont="1" applyFill="1" applyBorder="1" applyAlignment="1">
      <alignment horizontal="center"/>
    </xf>
    <xf numFmtId="37" fontId="16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37" fontId="5" fillId="0" borderId="3" xfId="0" applyNumberFormat="1" applyFont="1" applyFill="1" applyBorder="1" applyAlignment="1">
      <alignment horizontal="center"/>
    </xf>
    <xf numFmtId="37" fontId="1" fillId="0" borderId="3" xfId="0" applyNumberFormat="1" applyFont="1" applyFill="1" applyBorder="1" applyAlignment="1">
      <alignment horizontal="center" vertical="center" wrapText="1"/>
    </xf>
    <xf numFmtId="37" fontId="5" fillId="0" borderId="3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4" borderId="0" xfId="0" applyFont="1" applyFill="1"/>
    <xf numFmtId="1" fontId="1" fillId="6" borderId="3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2"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6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d01/Data/1%20Elec%20T&amp;D/1a%20DO%20Asset%20Investment%20Strategy%20&amp;%20Plan/Working%20Documents/Current%20Folder/Steve%20Jack%20COS%20and%20Latest%20Elec%20Sales%20FCST/Esum01042%20May%202004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p02/Documents%20and%20Settings/tpsvg/My%20Documents/2003Budget/Models/03CA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-2021%20Plan\Final%20Templates\Artesian%20230kV%20Q3%202016%20Outlo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ldrich\Downloads\FERC+5-Year+Forecast+Input+Sheet20160902161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AP"/>
      <sheetName val="6a) New Bu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Selection"/>
      <sheetName val="Data Lists"/>
      <sheetName val="Financial Summary"/>
      <sheetName val="CAPEX wo AFUDC"/>
      <sheetName val="Plant Adds wo AFUDC"/>
      <sheetName val="{PL}PickLst"/>
      <sheetName val="CAPEX incl. AFUDC"/>
      <sheetName val="Plant Adds incl. AFUDC"/>
    </sheetNames>
    <sheetDataSet>
      <sheetData sheetId="0">
        <row r="5">
          <cell r="B5" t="str">
            <v>Possible Servers</v>
          </cell>
          <cell r="D5" t="e">
            <v>#NAME?</v>
          </cell>
        </row>
        <row r="6">
          <cell r="D6" t="e">
            <v>#NAME?</v>
          </cell>
        </row>
        <row r="7">
          <cell r="D7">
            <v>0</v>
          </cell>
        </row>
        <row r="8">
          <cell r="D8" t="e">
            <v>#NAME?</v>
          </cell>
          <cell r="F8" t="e">
            <v>#REF!</v>
          </cell>
        </row>
        <row r="9">
          <cell r="D9" t="e">
            <v>#NAME?</v>
          </cell>
        </row>
        <row r="10">
          <cell r="D10" t="e">
            <v>#NAME?</v>
          </cell>
        </row>
        <row r="11">
          <cell r="D11" t="e">
            <v>#NAME?</v>
          </cell>
        </row>
        <row r="12">
          <cell r="D12" t="e">
            <v>#NAME?</v>
          </cell>
        </row>
        <row r="13">
          <cell r="D13" t="e">
            <v>#NAME?</v>
          </cell>
        </row>
        <row r="14">
          <cell r="D14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7">
          <cell r="D17" t="e">
            <v>#NAME?</v>
          </cell>
        </row>
        <row r="18">
          <cell r="D18" t="e">
            <v>#NAME?</v>
          </cell>
        </row>
        <row r="19">
          <cell r="D19" t="e">
            <v>#NAME?</v>
          </cell>
        </row>
        <row r="20">
          <cell r="D20" t="e">
            <v>#NAME?</v>
          </cell>
        </row>
      </sheetData>
      <sheetData sheetId="1">
        <row r="7">
          <cell r="B7">
            <v>296</v>
          </cell>
          <cell r="C7">
            <v>301</v>
          </cell>
          <cell r="D7">
            <v>301</v>
          </cell>
          <cell r="E7">
            <v>5</v>
          </cell>
        </row>
        <row r="9">
          <cell r="B9" t="e">
            <v>#VALUE!</v>
          </cell>
          <cell r="D9" t="e">
            <v>#VALUE!</v>
          </cell>
          <cell r="E9" t="str">
            <v>All Cost Elements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ization"/>
      <sheetName val="Input"/>
      <sheetName val="Validation"/>
      <sheetName val="{PL}PickLst"/>
    </sheetNames>
    <sheetDataSet>
      <sheetData sheetId="0"/>
      <sheetData sheetId="1"/>
      <sheetData sheetId="2">
        <row r="4">
          <cell r="C4" t="str">
            <v>All</v>
          </cell>
          <cell r="S4" t="str">
            <v>All</v>
          </cell>
          <cell r="U4" t="str">
            <v>All</v>
          </cell>
        </row>
        <row r="5">
          <cell r="S5" t="str">
            <v>Advanced Tech Integration</v>
          </cell>
          <cell r="U5" t="str">
            <v>Blanket Budget / Misc Projects</v>
          </cell>
        </row>
        <row r="6">
          <cell r="S6" t="str">
            <v>Capacity &amp; Specific Substation</v>
          </cell>
          <cell r="U6" t="str">
            <v>Current Transmission Line Projects</v>
          </cell>
        </row>
        <row r="7">
          <cell r="S7" t="str">
            <v>Capacity-Specific</v>
          </cell>
          <cell r="U7" t="str">
            <v>Proposed New Transmission Line Projects</v>
          </cell>
        </row>
        <row r="8">
          <cell r="S8" t="str">
            <v>ED Major Projects</v>
          </cell>
          <cell r="U8" t="str">
            <v>Proposed Proactive Cable Replacement Projects</v>
          </cell>
        </row>
        <row r="9">
          <cell r="S9" t="str">
            <v>ED Misc &amp; Other</v>
          </cell>
          <cell r="U9" t="str">
            <v>Current Substation Projects</v>
          </cell>
        </row>
        <row r="10">
          <cell r="S10" t="str">
            <v>ET Major Projects</v>
          </cell>
          <cell r="U10" t="str">
            <v>Proposed New Substation Projects</v>
          </cell>
        </row>
        <row r="11">
          <cell r="S11" t="str">
            <v>ET Misc &amp; Other</v>
          </cell>
          <cell r="U11" t="str">
            <v>Current Wood to Steel Projects</v>
          </cell>
        </row>
        <row r="12">
          <cell r="S12" t="str">
            <v>ET Spec Projects</v>
          </cell>
          <cell r="U12" t="str">
            <v>Proposed Wood to Steel Projects</v>
          </cell>
        </row>
        <row r="13">
          <cell r="S13" t="str">
            <v>FiRM</v>
          </cell>
          <cell r="U13" t="str">
            <v>Generator Interconnection Projects</v>
          </cell>
        </row>
        <row r="14">
          <cell r="S14" t="str">
            <v>Franchise-Surcharge</v>
          </cell>
          <cell r="U14" t="str">
            <v>Reliability from ET Planning (Pre-ISO)</v>
          </cell>
        </row>
        <row r="15">
          <cell r="S15" t="str">
            <v>Mandated</v>
          </cell>
          <cell r="U15" t="str">
            <v>Upside - Generator Interconnection Projects</v>
          </cell>
        </row>
        <row r="16">
          <cell r="S16" t="str">
            <v>New Business</v>
          </cell>
        </row>
        <row r="17">
          <cell r="S17" t="str">
            <v>Other Capacity</v>
          </cell>
        </row>
        <row r="18">
          <cell r="S18" t="str">
            <v>Reliability</v>
          </cell>
        </row>
        <row r="19">
          <cell r="S19" t="str">
            <v>Reliability Districts</v>
          </cell>
        </row>
        <row r="20">
          <cell r="S20" t="str">
            <v>Substation</v>
          </cell>
        </row>
        <row r="21">
          <cell r="S21" t="str">
            <v>Transmission Line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abSelected="1" zoomScale="90" zoomScaleNormal="90" workbookViewId="0">
      <pane xSplit="1" ySplit="12" topLeftCell="B13" activePane="bottomRight" state="frozen"/>
      <selection pane="topRight" activeCell="C1" sqref="C1"/>
      <selection pane="bottomLeft" activeCell="A8" sqref="A8"/>
      <selection pane="bottomRight" activeCell="G20" sqref="G20"/>
    </sheetView>
  </sheetViews>
  <sheetFormatPr defaultColWidth="9.140625" defaultRowHeight="16.5" x14ac:dyDescent="0.3"/>
  <cols>
    <col min="1" max="1" width="61.42578125" style="2" customWidth="1"/>
    <col min="2" max="2" width="11.140625" style="3" customWidth="1"/>
    <col min="3" max="3" width="13.140625" style="3" customWidth="1"/>
    <col min="4" max="6" width="9.140625" style="7"/>
    <col min="7" max="7" width="34.85546875" style="7" customWidth="1"/>
    <col min="8" max="8" width="9.140625" style="7"/>
    <col min="9" max="9" width="21" style="7" customWidth="1"/>
    <col min="10" max="11" width="9.140625" style="7"/>
    <col min="12" max="12" width="5" style="2" bestFit="1" customWidth="1"/>
    <col min="13" max="13" width="24.28515625" style="2" customWidth="1"/>
    <col min="14" max="14" width="21" style="2" customWidth="1"/>
    <col min="15" max="17" width="9.140625" style="2"/>
    <col min="18" max="25" width="0" style="2" hidden="1" customWidth="1"/>
    <col min="26" max="16384" width="9.140625" style="115"/>
  </cols>
  <sheetData>
    <row r="1" spans="1:25" ht="18.75" x14ac:dyDescent="0.3">
      <c r="A1" s="11" t="s">
        <v>73</v>
      </c>
    </row>
    <row r="2" spans="1:25" ht="16.5" customHeight="1" x14ac:dyDescent="0.3">
      <c r="A2" s="75" t="s">
        <v>92</v>
      </c>
      <c r="L2" s="7"/>
      <c r="M2" s="2" t="s">
        <v>34</v>
      </c>
      <c r="N2" s="26"/>
      <c r="O2" s="26"/>
      <c r="P2" s="26"/>
      <c r="Q2" s="26"/>
    </row>
    <row r="3" spans="1:25" ht="16.5" customHeight="1" x14ac:dyDescent="0.3">
      <c r="A3" s="75" t="s">
        <v>93</v>
      </c>
      <c r="L3" s="7"/>
      <c r="M3" s="2" t="s">
        <v>33</v>
      </c>
      <c r="N3" s="32"/>
      <c r="O3" s="32"/>
      <c r="P3" s="32"/>
      <c r="Q3" s="32"/>
    </row>
    <row r="4" spans="1:25" ht="18.75" customHeight="1" x14ac:dyDescent="0.3">
      <c r="A4" s="11"/>
      <c r="L4" s="7"/>
      <c r="M4" s="2" t="s">
        <v>38</v>
      </c>
      <c r="N4" s="70"/>
      <c r="O4" s="70"/>
      <c r="P4" s="33"/>
      <c r="Q4" s="70"/>
    </row>
    <row r="5" spans="1:25" ht="18.75" customHeight="1" x14ac:dyDescent="0.3">
      <c r="A5" s="11" t="s">
        <v>55</v>
      </c>
      <c r="L5" s="7"/>
      <c r="M5" s="2" t="s">
        <v>52</v>
      </c>
      <c r="N5" s="21"/>
      <c r="O5" s="21"/>
      <c r="P5" s="21"/>
      <c r="Q5" s="21"/>
    </row>
    <row r="6" spans="1:25" ht="18.75" customHeight="1" x14ac:dyDescent="0.3">
      <c r="A6" s="11" t="s">
        <v>56</v>
      </c>
      <c r="M6" s="2" t="s">
        <v>57</v>
      </c>
      <c r="N6" s="3"/>
      <c r="P6" s="3"/>
    </row>
    <row r="7" spans="1:25" ht="18.75" customHeight="1" x14ac:dyDescent="0.3">
      <c r="A7" s="11"/>
      <c r="M7" s="3" t="s">
        <v>83</v>
      </c>
      <c r="N7" s="142"/>
      <c r="O7" s="142"/>
      <c r="P7" s="142"/>
      <c r="Q7" s="142"/>
    </row>
    <row r="8" spans="1:25" ht="18.75" customHeight="1" x14ac:dyDescent="0.3">
      <c r="A8" s="11" t="s">
        <v>22</v>
      </c>
      <c r="M8" s="3"/>
      <c r="N8" s="3"/>
      <c r="P8" s="3"/>
    </row>
    <row r="9" spans="1:25" ht="16.5" customHeight="1" x14ac:dyDescent="0.3">
      <c r="A9" s="10" t="s">
        <v>21</v>
      </c>
      <c r="M9" s="3"/>
      <c r="N9" s="3"/>
      <c r="P9" s="3"/>
    </row>
    <row r="10" spans="1:25" ht="16.5" customHeight="1" x14ac:dyDescent="0.3">
      <c r="A10" s="10" t="s">
        <v>24</v>
      </c>
      <c r="M10" s="3"/>
      <c r="N10" s="3"/>
      <c r="P10" s="3"/>
    </row>
    <row r="11" spans="1:25" x14ac:dyDescent="0.3">
      <c r="A11" s="10"/>
    </row>
    <row r="12" spans="1:25" ht="66" x14ac:dyDescent="0.3">
      <c r="A12" s="104" t="s">
        <v>8</v>
      </c>
      <c r="B12" s="105" t="s">
        <v>25</v>
      </c>
      <c r="C12" s="106" t="s">
        <v>20</v>
      </c>
      <c r="D12" s="105" t="s">
        <v>35</v>
      </c>
      <c r="E12" s="104">
        <v>2017</v>
      </c>
      <c r="F12" s="104">
        <v>2018</v>
      </c>
      <c r="G12" s="104">
        <v>2019</v>
      </c>
      <c r="H12" s="104">
        <v>2020</v>
      </c>
      <c r="I12" s="104">
        <v>2021</v>
      </c>
      <c r="J12" s="104">
        <v>2022</v>
      </c>
      <c r="K12" s="104">
        <v>2023</v>
      </c>
      <c r="L12" s="104">
        <v>2024</v>
      </c>
      <c r="M12" s="104">
        <v>2025</v>
      </c>
      <c r="N12" s="104">
        <v>2026</v>
      </c>
      <c r="O12" s="104">
        <v>2027</v>
      </c>
      <c r="P12" s="104">
        <v>2028</v>
      </c>
      <c r="Q12" s="104">
        <v>2029</v>
      </c>
      <c r="R12" s="42"/>
    </row>
    <row r="13" spans="1:25" x14ac:dyDescent="0.3">
      <c r="A13" s="45" t="s">
        <v>3</v>
      </c>
      <c r="B13" s="43"/>
      <c r="C13" s="44">
        <f>SUM(D13:Q13)</f>
        <v>10</v>
      </c>
      <c r="D13" s="43"/>
      <c r="E13" s="89"/>
      <c r="F13" s="89"/>
      <c r="G13" s="89"/>
      <c r="H13" s="89"/>
      <c r="I13" s="89"/>
      <c r="J13" s="89"/>
      <c r="K13" s="89"/>
      <c r="L13" s="89"/>
      <c r="M13" s="89"/>
      <c r="N13" s="89">
        <v>10</v>
      </c>
      <c r="O13" s="89"/>
      <c r="P13" s="43"/>
      <c r="Q13" s="4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45" t="s">
        <v>4</v>
      </c>
      <c r="B14" s="43"/>
      <c r="C14" s="44">
        <f t="shared" ref="C14:C58" si="0">SUM(D14:Q14)</f>
        <v>10</v>
      </c>
      <c r="D14" s="43"/>
      <c r="E14" s="89"/>
      <c r="F14" s="89"/>
      <c r="G14" s="89"/>
      <c r="H14" s="89"/>
      <c r="I14" s="89">
        <v>10</v>
      </c>
      <c r="J14" s="89"/>
      <c r="K14" s="89"/>
      <c r="L14" s="89"/>
      <c r="M14" s="89"/>
      <c r="N14" s="89"/>
      <c r="O14" s="89"/>
      <c r="P14" s="43"/>
      <c r="Q14" s="4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160" t="s">
        <v>6</v>
      </c>
      <c r="B15" s="25" t="s">
        <v>58</v>
      </c>
      <c r="C15" s="62">
        <f>SUM(D15:Q15)</f>
        <v>442.48880945992448</v>
      </c>
      <c r="D15" s="62"/>
      <c r="E15" s="62"/>
      <c r="F15" s="62"/>
      <c r="G15" s="62"/>
      <c r="H15" s="63"/>
      <c r="I15" s="63"/>
      <c r="J15" s="62"/>
      <c r="K15" s="108">
        <v>355.70006314742443</v>
      </c>
      <c r="L15" s="108">
        <v>86.788746312500024</v>
      </c>
      <c r="M15" s="62"/>
      <c r="N15" s="62"/>
      <c r="O15" s="62"/>
      <c r="P15" s="62"/>
      <c r="Q15" s="62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4" t="s">
        <v>7</v>
      </c>
      <c r="B16" s="35"/>
      <c r="C16" s="35">
        <f t="shared" si="0"/>
        <v>162.814762</v>
      </c>
      <c r="D16" s="35"/>
      <c r="E16" s="84"/>
      <c r="F16" s="84"/>
      <c r="G16" s="136">
        <v>75.247103800000005</v>
      </c>
      <c r="H16" s="84"/>
      <c r="I16" s="136">
        <v>42.108836549999999</v>
      </c>
      <c r="J16" s="136">
        <v>45.458821650000004</v>
      </c>
      <c r="K16" s="84"/>
      <c r="L16" s="84"/>
      <c r="M16" s="84"/>
      <c r="N16" s="84"/>
      <c r="O16" s="84"/>
      <c r="P16" s="84"/>
      <c r="Q16" s="84"/>
      <c r="R16" s="172" t="s">
        <v>84</v>
      </c>
      <c r="S16" s="172"/>
      <c r="T16" s="172"/>
      <c r="U16" s="172"/>
      <c r="V16" s="172"/>
      <c r="W16" s="172"/>
      <c r="X16" s="172"/>
      <c r="Y16" s="172"/>
    </row>
    <row r="17" spans="1:25" x14ac:dyDescent="0.3">
      <c r="A17" s="27" t="s">
        <v>50</v>
      </c>
      <c r="B17" s="25" t="s">
        <v>58</v>
      </c>
      <c r="C17" s="62">
        <f t="shared" si="0"/>
        <v>61</v>
      </c>
      <c r="D17" s="62">
        <v>61</v>
      </c>
      <c r="E17" s="63">
        <v>0</v>
      </c>
      <c r="F17" s="59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6" t="s">
        <v>95</v>
      </c>
      <c r="B18" s="35"/>
      <c r="C18" s="35">
        <f t="shared" si="0"/>
        <v>109.176807</v>
      </c>
      <c r="D18" s="35"/>
      <c r="E18" s="84"/>
      <c r="F18" s="136">
        <v>109.176807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37"/>
      <c r="S18" s="3"/>
      <c r="T18" s="3"/>
      <c r="U18" s="3"/>
      <c r="V18" s="3"/>
      <c r="W18" s="3"/>
      <c r="X18" s="3"/>
      <c r="Y18" s="3"/>
    </row>
    <row r="19" spans="1:25" x14ac:dyDescent="0.3">
      <c r="A19" s="46" t="s">
        <v>13</v>
      </c>
      <c r="B19" s="43"/>
      <c r="C19" s="44">
        <f>SUM(D19:Q19)</f>
        <v>1</v>
      </c>
      <c r="D19" s="89"/>
      <c r="E19" s="89"/>
      <c r="F19" s="90">
        <v>1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46" t="s">
        <v>17</v>
      </c>
      <c r="B20" s="43"/>
      <c r="C20" s="44">
        <f t="shared" si="0"/>
        <v>1</v>
      </c>
      <c r="D20" s="89"/>
      <c r="E20" s="89"/>
      <c r="F20" s="90">
        <v>1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45" t="s">
        <v>2</v>
      </c>
      <c r="B21" s="43"/>
      <c r="C21" s="44">
        <f t="shared" si="0"/>
        <v>22</v>
      </c>
      <c r="D21" s="89"/>
      <c r="E21" s="89"/>
      <c r="F21" s="89"/>
      <c r="G21" s="89"/>
      <c r="H21" s="89">
        <v>22</v>
      </c>
      <c r="I21" s="89"/>
      <c r="J21" s="89"/>
      <c r="K21" s="89"/>
      <c r="L21" s="89"/>
      <c r="M21" s="89"/>
      <c r="N21" s="89"/>
      <c r="O21" s="89"/>
      <c r="P21" s="89"/>
      <c r="Q21" s="89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45" t="s">
        <v>28</v>
      </c>
      <c r="B22" s="43"/>
      <c r="C22" s="44">
        <f t="shared" si="0"/>
        <v>9.15</v>
      </c>
      <c r="D22" s="44"/>
      <c r="E22" s="89"/>
      <c r="F22" s="89"/>
      <c r="G22" s="89"/>
      <c r="H22" s="89"/>
      <c r="I22" s="89"/>
      <c r="J22" s="89">
        <f>20*0.4575</f>
        <v>9.15</v>
      </c>
      <c r="K22" s="89"/>
      <c r="L22" s="89"/>
      <c r="M22" s="89"/>
      <c r="N22" s="89"/>
      <c r="O22" s="89"/>
      <c r="P22" s="43"/>
      <c r="Q22" s="4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45" t="s">
        <v>29</v>
      </c>
      <c r="B23" s="139"/>
      <c r="C23" s="140">
        <f t="shared" si="0"/>
        <v>27.450000000000003</v>
      </c>
      <c r="D23" s="139"/>
      <c r="E23" s="139"/>
      <c r="F23" s="139"/>
      <c r="G23" s="139">
        <f>60*0.4575</f>
        <v>27.450000000000003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45" t="s">
        <v>82</v>
      </c>
      <c r="B24" s="139"/>
      <c r="C24" s="140">
        <f t="shared" si="0"/>
        <v>33</v>
      </c>
      <c r="D24" s="140"/>
      <c r="E24" s="139"/>
      <c r="F24" s="139"/>
      <c r="G24" s="139">
        <v>33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45" t="s">
        <v>78</v>
      </c>
      <c r="B25" s="43"/>
      <c r="C25" s="44">
        <f t="shared" si="0"/>
        <v>32</v>
      </c>
      <c r="D25" s="44"/>
      <c r="E25" s="89"/>
      <c r="F25" s="89"/>
      <c r="G25" s="89"/>
      <c r="H25" s="89">
        <v>32</v>
      </c>
      <c r="I25" s="89"/>
      <c r="J25" s="89"/>
      <c r="K25" s="89"/>
      <c r="L25" s="89"/>
      <c r="M25" s="89"/>
      <c r="N25" s="89"/>
      <c r="O25" s="89"/>
      <c r="P25" s="43"/>
      <c r="Q25" s="4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45" t="s">
        <v>1</v>
      </c>
      <c r="B26" s="68"/>
      <c r="C26" s="44">
        <f t="shared" si="0"/>
        <v>24</v>
      </c>
      <c r="D26" s="68"/>
      <c r="E26" s="91"/>
      <c r="F26" s="68"/>
      <c r="G26" s="68"/>
      <c r="H26" s="68"/>
      <c r="I26" s="68"/>
      <c r="J26" s="68">
        <v>24</v>
      </c>
      <c r="K26" s="68"/>
      <c r="L26" s="68"/>
      <c r="M26" s="68"/>
      <c r="N26" s="68"/>
      <c r="O26" s="68"/>
      <c r="P26" s="68"/>
      <c r="Q26" s="68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45" t="s">
        <v>30</v>
      </c>
      <c r="B27" s="43"/>
      <c r="C27" s="44">
        <f t="shared" si="0"/>
        <v>9.6074999999999999</v>
      </c>
      <c r="D27" s="43"/>
      <c r="E27" s="91"/>
      <c r="F27" s="89"/>
      <c r="G27" s="89"/>
      <c r="H27" s="89"/>
      <c r="I27" s="89">
        <f>10.5*0.4575</f>
        <v>4.80375</v>
      </c>
      <c r="J27" s="89">
        <f>10.5*0.4575</f>
        <v>4.80375</v>
      </c>
      <c r="K27" s="89"/>
      <c r="L27" s="89"/>
      <c r="M27" s="89"/>
      <c r="N27" s="89"/>
      <c r="O27" s="89"/>
      <c r="P27" s="43"/>
      <c r="Q27" s="4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45" t="s">
        <v>0</v>
      </c>
      <c r="B28" s="43"/>
      <c r="C28" s="44">
        <f t="shared" si="0"/>
        <v>23</v>
      </c>
      <c r="D28" s="43"/>
      <c r="E28" s="91"/>
      <c r="F28" s="89"/>
      <c r="G28" s="90">
        <v>23</v>
      </c>
      <c r="H28" s="89"/>
      <c r="I28" s="89"/>
      <c r="J28" s="89"/>
      <c r="K28" s="89"/>
      <c r="L28" s="89"/>
      <c r="M28" s="89"/>
      <c r="N28" s="89"/>
      <c r="O28" s="89"/>
      <c r="P28" s="43"/>
      <c r="Q28" s="4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47" t="s">
        <v>69</v>
      </c>
      <c r="B29" s="43"/>
      <c r="C29" s="44">
        <f t="shared" si="0"/>
        <v>99.6</v>
      </c>
      <c r="D29" s="43"/>
      <c r="E29" s="90"/>
      <c r="F29" s="90"/>
      <c r="G29" s="89">
        <f>36.1+63.5</f>
        <v>99.6</v>
      </c>
      <c r="H29" s="89"/>
      <c r="I29" s="89"/>
      <c r="J29" s="89"/>
      <c r="K29" s="89"/>
      <c r="L29" s="89"/>
      <c r="M29" s="89"/>
      <c r="N29" s="89"/>
      <c r="O29" s="89"/>
      <c r="P29" s="43"/>
      <c r="Q29" s="43"/>
      <c r="R29" s="3"/>
      <c r="S29" s="3"/>
      <c r="T29" s="3"/>
      <c r="U29" s="3"/>
      <c r="V29" s="3"/>
      <c r="W29" s="3"/>
      <c r="X29" s="3"/>
      <c r="Y29" s="3"/>
    </row>
    <row r="30" spans="1:25" s="98" customFormat="1" x14ac:dyDescent="0.3">
      <c r="A30" s="47" t="s">
        <v>15</v>
      </c>
      <c r="B30" s="68"/>
      <c r="C30" s="90">
        <f t="shared" si="0"/>
        <v>95</v>
      </c>
      <c r="D30" s="68"/>
      <c r="E30" s="91"/>
      <c r="F30" s="90"/>
      <c r="G30" s="68"/>
      <c r="H30" s="68"/>
      <c r="I30" s="68"/>
      <c r="J30" s="68"/>
      <c r="K30" s="68"/>
      <c r="L30" s="68">
        <v>95</v>
      </c>
      <c r="M30" s="68"/>
      <c r="N30" s="68"/>
      <c r="O30" s="68"/>
      <c r="P30" s="68"/>
      <c r="Q30" s="68"/>
    </row>
    <row r="31" spans="1:25" x14ac:dyDescent="0.3">
      <c r="A31" s="47" t="s">
        <v>77</v>
      </c>
      <c r="B31" s="43"/>
      <c r="C31" s="44">
        <f t="shared" si="0"/>
        <v>13</v>
      </c>
      <c r="D31" s="43"/>
      <c r="E31" s="90"/>
      <c r="F31" s="90"/>
      <c r="G31" s="89">
        <v>13</v>
      </c>
      <c r="H31" s="89"/>
      <c r="I31" s="89"/>
      <c r="J31" s="89"/>
      <c r="K31" s="89"/>
      <c r="L31" s="89"/>
      <c r="M31" s="89"/>
      <c r="N31" s="89"/>
      <c r="O31" s="89"/>
      <c r="P31" s="43"/>
      <c r="Q31" s="4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47" t="s">
        <v>16</v>
      </c>
      <c r="B32" s="43"/>
      <c r="C32" s="44">
        <f t="shared" si="0"/>
        <v>12</v>
      </c>
      <c r="D32" s="43"/>
      <c r="E32" s="89"/>
      <c r="F32" s="90">
        <v>12</v>
      </c>
      <c r="G32" s="89"/>
      <c r="H32" s="89"/>
      <c r="I32" s="89"/>
      <c r="J32" s="89"/>
      <c r="K32" s="89"/>
      <c r="L32" s="89"/>
      <c r="M32" s="89"/>
      <c r="N32" s="89"/>
      <c r="O32" s="89"/>
      <c r="P32" s="43"/>
      <c r="Q32" s="4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45" t="s">
        <v>32</v>
      </c>
      <c r="B33" s="43"/>
      <c r="C33" s="44">
        <f t="shared" si="0"/>
        <v>72</v>
      </c>
      <c r="D33" s="43"/>
      <c r="E33" s="89"/>
      <c r="F33" s="91"/>
      <c r="G33" s="89"/>
      <c r="H33" s="89">
        <v>72</v>
      </c>
      <c r="I33" s="89"/>
      <c r="J33" s="89"/>
      <c r="K33" s="89"/>
      <c r="L33" s="89"/>
      <c r="M33" s="89"/>
      <c r="N33" s="89"/>
      <c r="O33" s="89"/>
      <c r="P33" s="43"/>
      <c r="Q33" s="4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161" t="s">
        <v>5</v>
      </c>
      <c r="B34" s="25" t="s">
        <v>58</v>
      </c>
      <c r="C34" s="62">
        <f t="shared" si="0"/>
        <v>15</v>
      </c>
      <c r="D34" s="62"/>
      <c r="E34" s="62"/>
      <c r="F34" s="56"/>
      <c r="G34" s="62"/>
      <c r="H34" s="63">
        <v>15</v>
      </c>
      <c r="I34" s="62"/>
      <c r="J34" s="62"/>
      <c r="K34" s="62"/>
      <c r="L34" s="62"/>
      <c r="M34" s="62"/>
      <c r="N34" s="62"/>
      <c r="O34" s="62"/>
      <c r="P34" s="62"/>
      <c r="Q34" s="62"/>
      <c r="R34" s="3"/>
      <c r="S34" s="3"/>
      <c r="T34" s="3"/>
      <c r="U34" s="3"/>
      <c r="V34" s="3"/>
      <c r="W34" s="3"/>
      <c r="X34" s="3"/>
      <c r="Y34" s="3"/>
    </row>
    <row r="35" spans="1:25" s="98" customFormat="1" ht="16.149999999999999" customHeight="1" x14ac:dyDescent="0.3">
      <c r="A35" s="45" t="s">
        <v>81</v>
      </c>
      <c r="B35" s="68"/>
      <c r="C35" s="90">
        <f t="shared" si="0"/>
        <v>27</v>
      </c>
      <c r="D35" s="68"/>
      <c r="E35" s="68"/>
      <c r="F35" s="68"/>
      <c r="G35" s="68">
        <v>11</v>
      </c>
      <c r="H35" s="68">
        <v>16</v>
      </c>
      <c r="I35" s="68"/>
      <c r="J35" s="68"/>
      <c r="K35" s="68"/>
      <c r="L35" s="68"/>
      <c r="M35" s="68"/>
      <c r="N35" s="68"/>
      <c r="O35" s="68"/>
      <c r="P35" s="68"/>
      <c r="Q35" s="68"/>
    </row>
    <row r="36" spans="1:25" s="98" customFormat="1" x14ac:dyDescent="0.3">
      <c r="A36" s="45" t="s">
        <v>19</v>
      </c>
      <c r="B36" s="141"/>
      <c r="C36" s="140">
        <f t="shared" si="0"/>
        <v>130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>
        <v>130</v>
      </c>
      <c r="N36" s="141"/>
      <c r="O36" s="141"/>
      <c r="P36" s="141"/>
      <c r="Q36" s="141"/>
    </row>
    <row r="37" spans="1:25" s="98" customFormat="1" x14ac:dyDescent="0.3">
      <c r="A37" s="45" t="s">
        <v>14</v>
      </c>
      <c r="B37" s="141"/>
      <c r="C37" s="140">
        <f t="shared" si="0"/>
        <v>212</v>
      </c>
      <c r="D37" s="141"/>
      <c r="E37" s="141"/>
      <c r="F37" s="140"/>
      <c r="G37" s="141"/>
      <c r="H37" s="141"/>
      <c r="I37" s="141"/>
      <c r="J37" s="141"/>
      <c r="K37" s="141"/>
      <c r="L37" s="141">
        <v>212</v>
      </c>
      <c r="M37" s="141"/>
      <c r="N37" s="141"/>
      <c r="O37" s="141"/>
      <c r="P37" s="141"/>
      <c r="Q37" s="141"/>
    </row>
    <row r="38" spans="1:25" x14ac:dyDescent="0.3">
      <c r="A38" s="45" t="s">
        <v>31</v>
      </c>
      <c r="B38" s="89"/>
      <c r="C38" s="90">
        <f t="shared" si="0"/>
        <v>4</v>
      </c>
      <c r="D38" s="89"/>
      <c r="E38" s="89"/>
      <c r="F38" s="90"/>
      <c r="G38" s="89"/>
      <c r="H38" s="89"/>
      <c r="I38" s="89"/>
      <c r="J38" s="89"/>
      <c r="K38" s="89">
        <v>4</v>
      </c>
      <c r="L38" s="89"/>
      <c r="M38" s="89"/>
      <c r="N38" s="89"/>
      <c r="O38" s="89"/>
      <c r="P38" s="89"/>
      <c r="Q38" s="89"/>
      <c r="R38" s="3"/>
      <c r="S38" s="3"/>
      <c r="T38" s="3"/>
      <c r="U38" s="3"/>
      <c r="V38" s="3"/>
      <c r="W38" s="3"/>
      <c r="X38" s="3"/>
      <c r="Y38" s="3"/>
    </row>
    <row r="39" spans="1:25" ht="31.5" customHeight="1" x14ac:dyDescent="0.3">
      <c r="A39" s="162" t="s">
        <v>39</v>
      </c>
      <c r="B39" s="35"/>
      <c r="C39" s="35">
        <f t="shared" si="0"/>
        <v>156.624</v>
      </c>
      <c r="D39" s="143">
        <v>156.624</v>
      </c>
      <c r="E39" s="137">
        <v>0</v>
      </c>
      <c r="F39" s="85"/>
      <c r="G39" s="85"/>
      <c r="H39" s="85"/>
      <c r="I39" s="85"/>
      <c r="J39" s="86"/>
      <c r="K39" s="86"/>
      <c r="L39" s="86"/>
      <c r="M39" s="86"/>
      <c r="N39" s="86"/>
      <c r="O39" s="86"/>
      <c r="P39" s="86"/>
      <c r="Q39" s="86"/>
      <c r="R39" s="21"/>
      <c r="S39" s="21"/>
      <c r="T39" s="21"/>
      <c r="U39" s="21"/>
      <c r="V39" s="21"/>
      <c r="W39" s="21"/>
      <c r="X39" s="21"/>
      <c r="Y39" s="21"/>
    </row>
    <row r="40" spans="1:25" ht="36.75" customHeight="1" x14ac:dyDescent="0.3">
      <c r="A40" s="162" t="s">
        <v>40</v>
      </c>
      <c r="B40" s="35"/>
      <c r="C40" s="35">
        <f t="shared" si="0"/>
        <v>25.375831332000001</v>
      </c>
      <c r="D40" s="69"/>
      <c r="E40" s="69"/>
      <c r="F40" s="69"/>
      <c r="G40" s="69"/>
      <c r="H40" s="69">
        <v>25.375831332000001</v>
      </c>
      <c r="I40" s="85"/>
      <c r="J40" s="86"/>
      <c r="K40" s="86"/>
      <c r="L40" s="86"/>
      <c r="M40" s="86"/>
      <c r="N40" s="86"/>
      <c r="O40" s="86"/>
      <c r="P40" s="86"/>
      <c r="Q40" s="86"/>
      <c r="R40" s="21"/>
      <c r="S40" s="21"/>
      <c r="T40" s="21"/>
      <c r="U40" s="21"/>
      <c r="V40" s="21"/>
      <c r="W40" s="21"/>
      <c r="X40" s="21"/>
      <c r="Y40" s="21"/>
    </row>
    <row r="41" spans="1:25" ht="39" customHeight="1" x14ac:dyDescent="0.3">
      <c r="A41" s="163" t="s">
        <v>96</v>
      </c>
      <c r="B41" s="35"/>
      <c r="C41" s="35">
        <f t="shared" si="0"/>
        <v>48.472999999999999</v>
      </c>
      <c r="D41" s="144">
        <v>48.472999999999999</v>
      </c>
      <c r="E41" s="137">
        <v>0</v>
      </c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3"/>
      <c r="S41" s="3"/>
      <c r="T41" s="3"/>
      <c r="U41" s="3"/>
      <c r="V41" s="3"/>
      <c r="W41" s="3"/>
      <c r="X41" s="3"/>
      <c r="Y41" s="3"/>
    </row>
    <row r="42" spans="1:25" ht="34.5" customHeight="1" x14ac:dyDescent="0.3">
      <c r="A42" s="162" t="s">
        <v>41</v>
      </c>
      <c r="B42" s="35"/>
      <c r="C42" s="35">
        <f t="shared" si="0"/>
        <v>57.576000000000001</v>
      </c>
      <c r="D42" s="144">
        <v>57.576000000000001</v>
      </c>
      <c r="E42" s="137">
        <v>0</v>
      </c>
      <c r="F42" s="85"/>
      <c r="G42" s="85"/>
      <c r="H42" s="85"/>
      <c r="I42" s="85"/>
      <c r="J42" s="86"/>
      <c r="K42" s="86"/>
      <c r="L42" s="86"/>
      <c r="M42" s="86"/>
      <c r="N42" s="86"/>
      <c r="O42" s="86"/>
      <c r="P42" s="86"/>
      <c r="Q42" s="86"/>
      <c r="R42" s="3"/>
      <c r="S42" s="3"/>
      <c r="T42" s="3"/>
      <c r="U42" s="3"/>
      <c r="V42" s="3"/>
      <c r="W42" s="3"/>
      <c r="X42" s="3"/>
      <c r="Y42" s="3"/>
    </row>
    <row r="43" spans="1:25" ht="30.75" customHeight="1" x14ac:dyDescent="0.3">
      <c r="A43" s="164" t="s">
        <v>42</v>
      </c>
      <c r="B43" s="25" t="s">
        <v>26</v>
      </c>
      <c r="C43" s="62">
        <f t="shared" si="0"/>
        <v>494.83387290223925</v>
      </c>
      <c r="D43" s="145">
        <v>83.013999999999996</v>
      </c>
      <c r="E43" s="109">
        <v>0</v>
      </c>
      <c r="F43" s="109">
        <v>83.404018265865176</v>
      </c>
      <c r="G43" s="109">
        <v>94.773487871738865</v>
      </c>
      <c r="H43" s="109">
        <v>96.046323944939971</v>
      </c>
      <c r="I43" s="109">
        <v>79.770342800739982</v>
      </c>
      <c r="J43" s="110">
        <v>16.472045268141017</v>
      </c>
      <c r="K43" s="110">
        <v>41.353654750814243</v>
      </c>
      <c r="L43" s="58"/>
      <c r="M43" s="58"/>
      <c r="N43" s="58"/>
      <c r="O43" s="58"/>
      <c r="P43" s="58"/>
      <c r="Q43" s="58"/>
      <c r="R43" s="3"/>
      <c r="S43" s="3"/>
      <c r="T43" s="3"/>
      <c r="U43" s="3"/>
      <c r="V43" s="3"/>
      <c r="W43" s="3"/>
      <c r="X43" s="3"/>
      <c r="Y43" s="3"/>
    </row>
    <row r="44" spans="1:25" ht="33.75" customHeight="1" x14ac:dyDescent="0.3">
      <c r="A44" s="164" t="s">
        <v>43</v>
      </c>
      <c r="B44" s="25" t="s">
        <v>58</v>
      </c>
      <c r="C44" s="62">
        <f t="shared" si="0"/>
        <v>16</v>
      </c>
      <c r="D44" s="61">
        <v>16</v>
      </c>
      <c r="E44" s="57"/>
      <c r="F44" s="55"/>
      <c r="G44" s="55"/>
      <c r="H44" s="55"/>
      <c r="I44" s="55"/>
      <c r="J44" s="58"/>
      <c r="K44" s="58"/>
      <c r="L44" s="58"/>
      <c r="M44" s="58"/>
      <c r="N44" s="58"/>
      <c r="O44" s="58"/>
      <c r="P44" s="58"/>
      <c r="Q44" s="58"/>
      <c r="R44" s="3"/>
      <c r="S44" s="3"/>
      <c r="T44" s="3"/>
      <c r="U44" s="3"/>
      <c r="V44" s="3"/>
      <c r="W44" s="3"/>
      <c r="X44" s="3"/>
      <c r="Y44" s="3"/>
    </row>
    <row r="45" spans="1:25" ht="23.25" customHeight="1" x14ac:dyDescent="0.3">
      <c r="A45" s="165" t="s">
        <v>44</v>
      </c>
      <c r="B45" s="15"/>
      <c r="C45" s="15">
        <f t="shared" si="0"/>
        <v>0</v>
      </c>
      <c r="D45" s="24"/>
      <c r="E45" s="78"/>
      <c r="F45" s="78"/>
      <c r="G45" s="78"/>
      <c r="H45" s="78"/>
      <c r="I45" s="78"/>
      <c r="J45" s="79"/>
      <c r="K45" s="79"/>
      <c r="L45" s="79"/>
      <c r="M45" s="79"/>
      <c r="N45" s="79"/>
      <c r="O45" s="79"/>
      <c r="P45" s="22"/>
      <c r="Q45" s="22"/>
      <c r="R45" s="3"/>
      <c r="S45" s="3"/>
      <c r="T45" s="3"/>
      <c r="U45" s="3"/>
      <c r="V45" s="3"/>
      <c r="W45" s="3"/>
      <c r="X45" s="3"/>
      <c r="Y45" s="3"/>
    </row>
    <row r="46" spans="1:25" ht="30.75" customHeight="1" x14ac:dyDescent="0.3">
      <c r="A46" s="166" t="s">
        <v>97</v>
      </c>
      <c r="B46" s="16"/>
      <c r="C46" s="16">
        <f t="shared" si="0"/>
        <v>55</v>
      </c>
      <c r="D46" s="48"/>
      <c r="E46" s="76"/>
      <c r="F46" s="76"/>
      <c r="G46" s="76">
        <v>45</v>
      </c>
      <c r="H46" s="76">
        <v>10</v>
      </c>
      <c r="I46" s="76"/>
      <c r="J46" s="92"/>
      <c r="K46" s="92"/>
      <c r="L46" s="92"/>
      <c r="M46" s="92"/>
      <c r="N46" s="92"/>
      <c r="O46" s="92"/>
      <c r="P46" s="49"/>
      <c r="Q46" s="49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99" t="s">
        <v>45</v>
      </c>
      <c r="B47" s="43"/>
      <c r="C47" s="44">
        <f t="shared" si="0"/>
        <v>5.0325000000000006</v>
      </c>
      <c r="D47" s="50"/>
      <c r="E47" s="93"/>
      <c r="F47" s="89"/>
      <c r="G47" s="95">
        <f>11*0.4575</f>
        <v>5.0325000000000006</v>
      </c>
      <c r="H47" s="93"/>
      <c r="I47" s="93"/>
      <c r="J47" s="94"/>
      <c r="K47" s="94"/>
      <c r="L47" s="94"/>
      <c r="M47" s="94"/>
      <c r="N47" s="94"/>
      <c r="O47" s="94"/>
      <c r="P47" s="51"/>
      <c r="Q47" s="51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99" t="s">
        <v>46</v>
      </c>
      <c r="B48" s="43"/>
      <c r="C48" s="44">
        <f t="shared" si="0"/>
        <v>74</v>
      </c>
      <c r="D48" s="50"/>
      <c r="E48" s="93"/>
      <c r="F48" s="93"/>
      <c r="G48" s="93"/>
      <c r="H48" s="93">
        <v>54</v>
      </c>
      <c r="I48" s="93"/>
      <c r="J48" s="94">
        <v>20</v>
      </c>
      <c r="K48" s="94"/>
      <c r="L48" s="94"/>
      <c r="M48" s="94"/>
      <c r="N48" s="94"/>
      <c r="O48" s="94"/>
      <c r="P48" s="51"/>
      <c r="Q48" s="51"/>
      <c r="R48" s="3"/>
      <c r="S48" s="3"/>
      <c r="T48" s="3"/>
      <c r="U48" s="3"/>
      <c r="V48" s="3"/>
      <c r="W48" s="3"/>
      <c r="X48" s="3"/>
      <c r="Y48" s="3"/>
    </row>
    <row r="49" spans="1:25" s="98" customFormat="1" x14ac:dyDescent="0.3">
      <c r="A49" s="99" t="s">
        <v>76</v>
      </c>
      <c r="B49" s="68"/>
      <c r="C49" s="90">
        <f t="shared" si="0"/>
        <v>135</v>
      </c>
      <c r="D49" s="100"/>
      <c r="E49" s="101"/>
      <c r="F49" s="101"/>
      <c r="G49" s="101"/>
      <c r="H49" s="68"/>
      <c r="I49" s="103"/>
      <c r="J49" s="102"/>
      <c r="K49" s="102"/>
      <c r="L49" s="102">
        <v>135</v>
      </c>
      <c r="M49" s="102"/>
      <c r="N49" s="102"/>
      <c r="O49" s="102"/>
      <c r="P49" s="102"/>
      <c r="Q49" s="102"/>
    </row>
    <row r="50" spans="1:25" x14ac:dyDescent="0.3">
      <c r="A50" s="164" t="s">
        <v>72</v>
      </c>
      <c r="B50" s="25" t="s">
        <v>58</v>
      </c>
      <c r="C50" s="62">
        <f t="shared" si="0"/>
        <v>0</v>
      </c>
      <c r="D50" s="61"/>
      <c r="E50" s="55"/>
      <c r="F50" s="55"/>
      <c r="G50" s="55"/>
      <c r="H50" s="55"/>
      <c r="I50" s="55"/>
      <c r="J50" s="58"/>
      <c r="K50" s="58"/>
      <c r="L50" s="58"/>
      <c r="M50" s="58"/>
      <c r="N50" s="58"/>
      <c r="O50" s="58"/>
      <c r="P50" s="58"/>
      <c r="Q50" s="58"/>
      <c r="R50" s="3"/>
      <c r="S50" s="3"/>
      <c r="T50" s="3"/>
      <c r="U50" s="3"/>
      <c r="V50" s="3"/>
      <c r="W50" s="3"/>
      <c r="X50" s="3"/>
      <c r="Y50" s="3"/>
    </row>
    <row r="51" spans="1:25" s="98" customFormat="1" x14ac:dyDescent="0.3">
      <c r="A51" s="99" t="s">
        <v>48</v>
      </c>
      <c r="B51" s="68"/>
      <c r="C51" s="90">
        <f t="shared" si="0"/>
        <v>244</v>
      </c>
      <c r="D51" s="100"/>
      <c r="E51" s="101"/>
      <c r="F51" s="101"/>
      <c r="G51" s="101"/>
      <c r="H51" s="101"/>
      <c r="I51" s="101"/>
      <c r="J51" s="68">
        <v>244</v>
      </c>
      <c r="K51" s="102"/>
      <c r="L51" s="102"/>
      <c r="M51" s="102"/>
      <c r="N51" s="102"/>
      <c r="O51" s="102"/>
      <c r="P51" s="102"/>
      <c r="Q51" s="102"/>
    </row>
    <row r="52" spans="1:25" x14ac:dyDescent="0.3">
      <c r="A52" s="99" t="s">
        <v>61</v>
      </c>
      <c r="B52" s="43"/>
      <c r="C52" s="44">
        <f t="shared" si="0"/>
        <v>10</v>
      </c>
      <c r="D52" s="50"/>
      <c r="E52" s="93"/>
      <c r="F52" s="93"/>
      <c r="G52" s="93">
        <v>10</v>
      </c>
      <c r="H52" s="93"/>
      <c r="I52" s="93"/>
      <c r="J52" s="94"/>
      <c r="K52" s="94"/>
      <c r="L52" s="94"/>
      <c r="M52" s="94"/>
      <c r="N52" s="94"/>
      <c r="O52" s="94"/>
      <c r="P52" s="51"/>
      <c r="Q52" s="51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99" t="s">
        <v>62</v>
      </c>
      <c r="B53" s="43"/>
      <c r="C53" s="44">
        <f t="shared" si="0"/>
        <v>17</v>
      </c>
      <c r="D53" s="50"/>
      <c r="E53" s="93"/>
      <c r="F53" s="93"/>
      <c r="G53" s="93"/>
      <c r="H53" s="93">
        <v>17</v>
      </c>
      <c r="I53" s="93"/>
      <c r="J53" s="94"/>
      <c r="K53" s="94"/>
      <c r="L53" s="94"/>
      <c r="M53" s="94"/>
      <c r="N53" s="94"/>
      <c r="O53" s="94"/>
      <c r="P53" s="51"/>
      <c r="Q53" s="51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99" t="s">
        <v>63</v>
      </c>
      <c r="B54" s="43"/>
      <c r="C54" s="44">
        <f t="shared" si="0"/>
        <v>32</v>
      </c>
      <c r="D54" s="50"/>
      <c r="E54" s="93"/>
      <c r="F54" s="93"/>
      <c r="G54" s="93">
        <v>32</v>
      </c>
      <c r="H54" s="93"/>
      <c r="I54" s="93"/>
      <c r="J54" s="94"/>
      <c r="K54" s="94"/>
      <c r="L54" s="94"/>
      <c r="M54" s="94"/>
      <c r="N54" s="94"/>
      <c r="O54" s="94"/>
      <c r="P54" s="51"/>
      <c r="Q54" s="51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99" t="s">
        <v>64</v>
      </c>
      <c r="B55" s="43"/>
      <c r="C55" s="44">
        <f t="shared" si="0"/>
        <v>21</v>
      </c>
      <c r="D55" s="50"/>
      <c r="E55" s="93"/>
      <c r="F55" s="93"/>
      <c r="G55" s="93">
        <v>21</v>
      </c>
      <c r="H55" s="93"/>
      <c r="I55" s="93"/>
      <c r="J55" s="94"/>
      <c r="K55" s="94"/>
      <c r="L55" s="94"/>
      <c r="M55" s="94"/>
      <c r="N55" s="94"/>
      <c r="O55" s="94"/>
      <c r="P55" s="51"/>
      <c r="Q55" s="51"/>
      <c r="R55" s="3"/>
      <c r="S55" s="3"/>
      <c r="T55" s="3"/>
      <c r="U55" s="3"/>
      <c r="V55" s="3"/>
      <c r="W55" s="3"/>
      <c r="X55" s="3"/>
      <c r="Y55" s="3"/>
    </row>
    <row r="56" spans="1:25" ht="16.5" customHeight="1" x14ac:dyDescent="0.3">
      <c r="A56" s="99" t="s">
        <v>79</v>
      </c>
      <c r="B56" s="89"/>
      <c r="C56" s="90">
        <f t="shared" si="0"/>
        <v>11</v>
      </c>
      <c r="D56" s="50"/>
      <c r="E56" s="93"/>
      <c r="F56" s="93"/>
      <c r="G56" s="93">
        <v>11</v>
      </c>
      <c r="H56" s="93"/>
      <c r="I56" s="93"/>
      <c r="J56" s="94"/>
      <c r="K56" s="94"/>
      <c r="L56" s="94"/>
      <c r="M56" s="94"/>
      <c r="N56" s="94"/>
      <c r="O56" s="94"/>
      <c r="P56" s="94"/>
      <c r="Q56" s="94"/>
      <c r="R56" s="71"/>
      <c r="S56" s="71"/>
      <c r="T56" s="71"/>
      <c r="U56" s="71"/>
      <c r="V56" s="71"/>
      <c r="W56" s="71"/>
      <c r="X56" s="71"/>
      <c r="Y56" s="71"/>
    </row>
    <row r="57" spans="1:25" x14ac:dyDescent="0.3">
      <c r="A57" s="162" t="s">
        <v>65</v>
      </c>
      <c r="B57" s="35"/>
      <c r="C57" s="35">
        <f t="shared" si="0"/>
        <v>13.645</v>
      </c>
      <c r="D57" s="39"/>
      <c r="E57" s="85"/>
      <c r="F57" s="85"/>
      <c r="G57" s="137">
        <v>13.645</v>
      </c>
      <c r="H57" s="85"/>
      <c r="I57" s="85"/>
      <c r="J57" s="86"/>
      <c r="K57" s="86"/>
      <c r="L57" s="86"/>
      <c r="M57" s="86"/>
      <c r="N57" s="86"/>
      <c r="O57" s="86"/>
      <c r="P57" s="86"/>
      <c r="Q57" s="86"/>
      <c r="R57" s="37"/>
      <c r="S57" s="3"/>
      <c r="T57" s="3"/>
      <c r="U57" s="3"/>
      <c r="V57" s="3"/>
      <c r="W57" s="3"/>
      <c r="X57" s="3"/>
      <c r="Y57" s="3"/>
    </row>
    <row r="58" spans="1:25" x14ac:dyDescent="0.3">
      <c r="A58" s="164" t="s">
        <v>67</v>
      </c>
      <c r="B58" s="25" t="s">
        <v>26</v>
      </c>
      <c r="C58" s="62">
        <f t="shared" si="0"/>
        <v>289.18174403366243</v>
      </c>
      <c r="D58" s="146">
        <v>51.904801999999997</v>
      </c>
      <c r="E58" s="111">
        <v>0</v>
      </c>
      <c r="F58" s="111">
        <v>4.6111936826625008</v>
      </c>
      <c r="G58" s="112">
        <v>38.009989362999981</v>
      </c>
      <c r="H58" s="112">
        <v>54.820478055499997</v>
      </c>
      <c r="I58" s="112">
        <v>64.326855490499995</v>
      </c>
      <c r="J58" s="113">
        <v>29.184842265999997</v>
      </c>
      <c r="K58" s="113">
        <v>46.323583176</v>
      </c>
      <c r="L58" s="58"/>
      <c r="M58" s="58"/>
      <c r="N58" s="58"/>
      <c r="O58" s="58"/>
      <c r="P58" s="58"/>
      <c r="Q58" s="58"/>
      <c r="R58" s="3" t="s">
        <v>68</v>
      </c>
      <c r="S58" s="3"/>
      <c r="T58" s="3"/>
      <c r="U58" s="3"/>
      <c r="V58" s="3"/>
      <c r="W58" s="3"/>
      <c r="X58" s="3"/>
      <c r="Y58" s="3"/>
    </row>
    <row r="59" spans="1:25" x14ac:dyDescent="0.3">
      <c r="A59" s="164" t="s">
        <v>66</v>
      </c>
      <c r="B59" s="80" t="s">
        <v>58</v>
      </c>
      <c r="C59" s="62">
        <f t="shared" ref="C59:C60" si="1">SUM(D59:Q59)</f>
        <v>4</v>
      </c>
      <c r="D59" s="61"/>
      <c r="E59" s="55"/>
      <c r="F59" s="60">
        <v>4</v>
      </c>
      <c r="G59" s="55"/>
      <c r="H59" s="55"/>
      <c r="I59" s="55"/>
      <c r="J59" s="58"/>
      <c r="K59" s="58"/>
      <c r="L59" s="58"/>
      <c r="M59" s="58"/>
      <c r="N59" s="58"/>
      <c r="O59" s="58"/>
      <c r="P59" s="58"/>
      <c r="Q59" s="58"/>
      <c r="R59" s="71"/>
      <c r="S59" s="71"/>
      <c r="T59" s="71"/>
      <c r="U59" s="71"/>
      <c r="V59" s="71"/>
      <c r="W59" s="71"/>
      <c r="X59" s="71"/>
      <c r="Y59" s="71"/>
    </row>
    <row r="60" spans="1:25" x14ac:dyDescent="0.3">
      <c r="A60" s="118" t="s">
        <v>71</v>
      </c>
      <c r="B60" s="65" t="s">
        <v>58</v>
      </c>
      <c r="C60" s="62">
        <f t="shared" si="1"/>
        <v>5</v>
      </c>
      <c r="D60" s="67">
        <v>5</v>
      </c>
      <c r="E60" s="67"/>
      <c r="F60" s="67"/>
      <c r="G60" s="55"/>
      <c r="H60" s="55"/>
      <c r="I60" s="55"/>
      <c r="J60" s="58"/>
      <c r="K60" s="58"/>
      <c r="L60" s="58"/>
      <c r="M60" s="58"/>
      <c r="N60" s="58"/>
      <c r="O60" s="58"/>
      <c r="P60" s="58"/>
      <c r="Q60" s="58"/>
      <c r="R60" s="71"/>
      <c r="S60" s="71"/>
      <c r="T60" s="71"/>
      <c r="U60" s="71"/>
      <c r="V60" s="71"/>
      <c r="W60" s="71"/>
      <c r="X60" s="71"/>
      <c r="Y60" s="71"/>
    </row>
    <row r="61" spans="1:25" x14ac:dyDescent="0.3">
      <c r="A61" s="164" t="s">
        <v>74</v>
      </c>
      <c r="B61" s="25"/>
      <c r="C61" s="62">
        <v>6</v>
      </c>
      <c r="D61" s="61"/>
      <c r="E61" s="55"/>
      <c r="F61" s="60">
        <v>6</v>
      </c>
      <c r="G61" s="55"/>
      <c r="H61" s="55"/>
      <c r="I61" s="55"/>
      <c r="J61" s="58"/>
      <c r="K61" s="58"/>
      <c r="L61" s="58"/>
      <c r="M61" s="58"/>
      <c r="N61" s="58"/>
      <c r="O61" s="58"/>
      <c r="P61" s="58"/>
      <c r="Q61" s="58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118" t="s">
        <v>75</v>
      </c>
      <c r="B62" s="127"/>
      <c r="C62" s="126">
        <f t="shared" ref="C62:C65" si="2">SUM(D62:Q62)</f>
        <v>17.593</v>
      </c>
      <c r="D62" s="128"/>
      <c r="E62" s="128"/>
      <c r="F62" s="128"/>
      <c r="G62" s="130">
        <v>15.103370519999999</v>
      </c>
      <c r="H62" s="130">
        <v>2.4896294800000005</v>
      </c>
      <c r="I62" s="128"/>
      <c r="J62" s="129"/>
      <c r="K62" s="128"/>
      <c r="L62" s="128"/>
      <c r="M62" s="128"/>
      <c r="N62" s="128"/>
      <c r="O62" s="128"/>
      <c r="P62" s="128"/>
      <c r="Q62" s="128"/>
      <c r="R62" s="114"/>
      <c r="S62" s="114"/>
      <c r="T62" s="114"/>
      <c r="U62" s="114"/>
      <c r="V62" s="114"/>
      <c r="W62" s="114"/>
      <c r="X62" s="114"/>
      <c r="Y62" s="114"/>
    </row>
    <row r="63" spans="1:25" x14ac:dyDescent="0.3">
      <c r="A63" s="118" t="s">
        <v>87</v>
      </c>
      <c r="B63" s="127"/>
      <c r="C63" s="126">
        <f t="shared" si="2"/>
        <v>45</v>
      </c>
      <c r="D63" s="128"/>
      <c r="E63" s="128"/>
      <c r="F63" s="128"/>
      <c r="G63" s="130"/>
      <c r="H63" s="130">
        <v>45</v>
      </c>
      <c r="I63" s="128"/>
      <c r="J63" s="129"/>
      <c r="K63" s="128"/>
      <c r="L63" s="128"/>
      <c r="M63" s="128"/>
      <c r="N63" s="128"/>
      <c r="O63" s="128"/>
      <c r="P63" s="128"/>
      <c r="Q63" s="128"/>
      <c r="R63" s="114"/>
      <c r="S63" s="114"/>
      <c r="T63" s="114"/>
      <c r="U63" s="114"/>
      <c r="V63" s="114"/>
      <c r="W63" s="114"/>
      <c r="X63" s="114"/>
      <c r="Y63" s="114"/>
    </row>
    <row r="64" spans="1:25" x14ac:dyDescent="0.3">
      <c r="A64" s="12" t="s">
        <v>91</v>
      </c>
      <c r="B64" s="151"/>
      <c r="C64" s="152">
        <f t="shared" ref="C64" si="3">SUM(D64:Q64)</f>
        <v>11</v>
      </c>
      <c r="D64" s="153"/>
      <c r="E64" s="153"/>
      <c r="F64" s="153"/>
      <c r="G64" s="154">
        <v>11</v>
      </c>
      <c r="H64" s="154"/>
      <c r="I64" s="153"/>
      <c r="J64" s="155"/>
      <c r="K64" s="153"/>
      <c r="L64" s="153"/>
      <c r="M64" s="153"/>
      <c r="N64" s="153"/>
      <c r="O64" s="153"/>
      <c r="P64" s="153"/>
      <c r="Q64" s="153"/>
      <c r="R64" s="115"/>
      <c r="S64" s="115"/>
      <c r="T64" s="115"/>
      <c r="U64" s="115"/>
      <c r="V64" s="115"/>
      <c r="W64" s="115"/>
      <c r="X64" s="115"/>
      <c r="Y64" s="115"/>
    </row>
    <row r="65" spans="1:25" x14ac:dyDescent="0.3">
      <c r="A65" s="38" t="s">
        <v>88</v>
      </c>
      <c r="B65" s="84"/>
      <c r="C65" s="84">
        <f t="shared" si="2"/>
        <v>1</v>
      </c>
      <c r="D65" s="39"/>
      <c r="E65" s="85"/>
      <c r="F65" s="85">
        <v>1</v>
      </c>
      <c r="G65" s="137"/>
      <c r="H65" s="85"/>
      <c r="I65" s="85"/>
      <c r="J65" s="86"/>
      <c r="K65" s="86"/>
      <c r="L65" s="86"/>
      <c r="M65" s="86"/>
      <c r="N65" s="86"/>
      <c r="O65" s="86"/>
      <c r="P65" s="86"/>
      <c r="Q65" s="86"/>
    </row>
    <row r="66" spans="1:25" x14ac:dyDescent="0.3">
      <c r="A66" s="4" t="s">
        <v>9</v>
      </c>
      <c r="B66" s="23">
        <f t="shared" ref="B66:Q66" si="4">SUM(B13:B65)</f>
        <v>0</v>
      </c>
      <c r="C66" s="23">
        <f t="shared" si="4"/>
        <v>3452.6228267278257</v>
      </c>
      <c r="D66" s="23">
        <f t="shared" si="4"/>
        <v>479.59180200000003</v>
      </c>
      <c r="E66" s="23">
        <f t="shared" si="4"/>
        <v>0</v>
      </c>
      <c r="F66" s="23">
        <f t="shared" si="4"/>
        <v>222.19201894852768</v>
      </c>
      <c r="G66" s="23">
        <f t="shared" si="4"/>
        <v>578.86145155473878</v>
      </c>
      <c r="H66" s="23">
        <f t="shared" si="4"/>
        <v>461.73226281244001</v>
      </c>
      <c r="I66" s="23">
        <f t="shared" si="4"/>
        <v>201.00978484123999</v>
      </c>
      <c r="J66" s="23">
        <f t="shared" si="4"/>
        <v>393.06945918414101</v>
      </c>
      <c r="K66" s="23">
        <f t="shared" si="4"/>
        <v>447.37730107423869</v>
      </c>
      <c r="L66" s="23">
        <f t="shared" si="4"/>
        <v>528.78874631250005</v>
      </c>
      <c r="M66" s="23">
        <f t="shared" si="4"/>
        <v>130</v>
      </c>
      <c r="N66" s="23">
        <f t="shared" si="4"/>
        <v>10</v>
      </c>
      <c r="O66" s="23">
        <f t="shared" si="4"/>
        <v>0</v>
      </c>
      <c r="P66" s="23">
        <f t="shared" si="4"/>
        <v>0</v>
      </c>
      <c r="Q66" s="23">
        <f t="shared" si="4"/>
        <v>0</v>
      </c>
    </row>
    <row r="67" spans="1:25" x14ac:dyDescent="0.3">
      <c r="B67" s="7"/>
      <c r="C67" s="7"/>
      <c r="D67" s="97">
        <f>SUM(D66:Q66)</f>
        <v>3452.6228267278266</v>
      </c>
      <c r="J67" s="2"/>
      <c r="K67" s="2"/>
    </row>
    <row r="68" spans="1:25" x14ac:dyDescent="0.3">
      <c r="A68" s="5" t="s">
        <v>10</v>
      </c>
      <c r="B68" s="7"/>
      <c r="C68" s="7"/>
      <c r="J68" s="2"/>
      <c r="K68" s="2"/>
    </row>
    <row r="69" spans="1:25" x14ac:dyDescent="0.3">
      <c r="B69" s="7"/>
      <c r="C69" s="7"/>
      <c r="J69" s="2"/>
      <c r="K69" s="2"/>
    </row>
    <row r="70" spans="1:25" ht="18.75" x14ac:dyDescent="0.3">
      <c r="A70" s="11" t="s">
        <v>23</v>
      </c>
      <c r="B70" s="7"/>
      <c r="C70" s="7"/>
      <c r="J70" s="2"/>
      <c r="K70" s="2"/>
    </row>
    <row r="71" spans="1:25" x14ac:dyDescent="0.3">
      <c r="A71" s="10" t="s">
        <v>21</v>
      </c>
      <c r="B71" s="7"/>
      <c r="C71" s="7"/>
      <c r="J71" s="2"/>
      <c r="K71" s="2"/>
    </row>
    <row r="72" spans="1:25" x14ac:dyDescent="0.3">
      <c r="A72" s="10" t="s">
        <v>24</v>
      </c>
      <c r="B72" s="7"/>
      <c r="C72" s="7"/>
      <c r="J72" s="2"/>
      <c r="K72" s="2"/>
    </row>
    <row r="73" spans="1:25" x14ac:dyDescent="0.3">
      <c r="B73" s="7"/>
      <c r="C73" s="7"/>
      <c r="J73" s="2"/>
      <c r="K73" s="2"/>
    </row>
    <row r="74" spans="1:25" s="156" customFormat="1" ht="66" x14ac:dyDescent="0.3">
      <c r="A74" s="107" t="s">
        <v>8</v>
      </c>
      <c r="B74" s="105" t="s">
        <v>25</v>
      </c>
      <c r="C74" s="106" t="s">
        <v>20</v>
      </c>
      <c r="D74" s="105" t="s">
        <v>35</v>
      </c>
      <c r="E74" s="104">
        <v>2017</v>
      </c>
      <c r="F74" s="104">
        <v>2018</v>
      </c>
      <c r="G74" s="104">
        <v>2019</v>
      </c>
      <c r="H74" s="107">
        <v>2020</v>
      </c>
      <c r="I74" s="107">
        <v>2021</v>
      </c>
      <c r="J74" s="107">
        <v>2022</v>
      </c>
      <c r="K74" s="107">
        <v>2023</v>
      </c>
      <c r="L74" s="107">
        <v>2024</v>
      </c>
      <c r="M74" s="107">
        <v>2025</v>
      </c>
      <c r="N74" s="107">
        <v>2026</v>
      </c>
      <c r="O74" s="107">
        <v>2027</v>
      </c>
      <c r="P74" s="107">
        <v>2028</v>
      </c>
      <c r="Q74" s="107">
        <v>2029</v>
      </c>
      <c r="R74" s="2"/>
      <c r="S74" s="2"/>
      <c r="T74" s="2"/>
      <c r="U74" s="2"/>
      <c r="V74" s="2"/>
      <c r="W74" s="2"/>
      <c r="X74" s="2"/>
      <c r="Y74" s="2"/>
    </row>
    <row r="75" spans="1:25" ht="17.25" customHeight="1" x14ac:dyDescent="0.3">
      <c r="A75" s="40" t="s">
        <v>11</v>
      </c>
      <c r="B75" s="41"/>
      <c r="C75" s="29">
        <f>+SUM(D75:Q75)</f>
        <v>190.13800000000001</v>
      </c>
      <c r="D75" s="87"/>
      <c r="E75" s="87"/>
      <c r="F75" s="137">
        <v>190.13800000000001</v>
      </c>
      <c r="G75" s="87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138" t="s">
        <v>85</v>
      </c>
      <c r="S75" s="3"/>
      <c r="T75" s="3"/>
      <c r="U75" s="3"/>
      <c r="V75" s="3"/>
      <c r="W75" s="3"/>
      <c r="X75" s="3"/>
      <c r="Y75" s="3"/>
    </row>
    <row r="76" spans="1:25" x14ac:dyDescent="0.3">
      <c r="A76" s="47" t="s">
        <v>18</v>
      </c>
      <c r="B76" s="169"/>
      <c r="C76" s="29">
        <f t="shared" ref="C76:C90" si="5">+SUM(D76:Q76)</f>
        <v>28</v>
      </c>
      <c r="D76" s="52"/>
      <c r="E76" s="90"/>
      <c r="F76" s="90"/>
      <c r="G76" s="95"/>
      <c r="H76" s="96"/>
      <c r="I76" s="96"/>
      <c r="J76" s="96"/>
      <c r="K76" s="96"/>
      <c r="L76" s="96">
        <v>28</v>
      </c>
      <c r="M76" s="96"/>
      <c r="N76" s="96"/>
      <c r="O76" s="96"/>
      <c r="P76" s="53"/>
      <c r="Q76" s="5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118" t="s">
        <v>12</v>
      </c>
      <c r="B77" s="170" t="s">
        <v>26</v>
      </c>
      <c r="C77" s="29">
        <f t="shared" si="5"/>
        <v>232.47542650000003</v>
      </c>
      <c r="D77" s="146">
        <v>35.435000000000002</v>
      </c>
      <c r="E77" s="130">
        <v>0</v>
      </c>
      <c r="F77" s="133">
        <v>20.418550000000003</v>
      </c>
      <c r="G77" s="130">
        <v>22.716899999999995</v>
      </c>
      <c r="H77" s="132">
        <v>106.59377500000004</v>
      </c>
      <c r="I77" s="132">
        <v>10.024375000000001</v>
      </c>
      <c r="J77" s="132">
        <v>37.286826499999997</v>
      </c>
      <c r="K77" s="125"/>
      <c r="L77" s="125"/>
      <c r="M77" s="125"/>
      <c r="N77" s="125"/>
      <c r="O77" s="125"/>
      <c r="P77" s="125"/>
      <c r="Q77" s="125"/>
      <c r="R77" s="3"/>
      <c r="S77" s="3"/>
      <c r="T77" s="3"/>
      <c r="U77" s="3"/>
      <c r="V77" s="3"/>
      <c r="W77" s="3"/>
      <c r="X77" s="3"/>
      <c r="Y77" s="3"/>
    </row>
    <row r="78" spans="1:25" x14ac:dyDescent="0.3">
      <c r="A78" s="118" t="s">
        <v>98</v>
      </c>
      <c r="B78" s="170" t="s">
        <v>26</v>
      </c>
      <c r="C78" s="29">
        <f t="shared" si="5"/>
        <v>0</v>
      </c>
      <c r="D78" s="55"/>
      <c r="E78" s="122"/>
      <c r="F78" s="123"/>
      <c r="G78" s="122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3"/>
      <c r="S78" s="3"/>
      <c r="T78" s="3"/>
      <c r="U78" s="3"/>
      <c r="V78" s="3"/>
      <c r="W78" s="3"/>
      <c r="X78" s="3"/>
      <c r="Y78" s="3"/>
    </row>
    <row r="79" spans="1:25" x14ac:dyDescent="0.3">
      <c r="A79" s="12" t="s">
        <v>47</v>
      </c>
      <c r="B79" s="171" t="s">
        <v>54</v>
      </c>
      <c r="C79" s="116">
        <v>44</v>
      </c>
      <c r="D79" s="116"/>
      <c r="E79" s="157"/>
      <c r="F79" s="158"/>
      <c r="G79" s="157">
        <v>44</v>
      </c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3"/>
      <c r="S79" s="3"/>
      <c r="T79" s="3"/>
      <c r="U79" s="3"/>
      <c r="V79" s="3"/>
      <c r="W79" s="3"/>
      <c r="X79" s="3"/>
      <c r="Y79" s="3"/>
    </row>
    <row r="80" spans="1:25" x14ac:dyDescent="0.3">
      <c r="A80" s="118" t="s">
        <v>99</v>
      </c>
      <c r="B80" s="170" t="s">
        <v>26</v>
      </c>
      <c r="C80" s="29">
        <f t="shared" si="5"/>
        <v>0</v>
      </c>
      <c r="D80" s="55"/>
      <c r="E80" s="55"/>
      <c r="F80" s="56"/>
      <c r="G80" s="55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3"/>
      <c r="S80" s="3"/>
      <c r="T80" s="3"/>
      <c r="U80" s="3"/>
      <c r="V80" s="3"/>
      <c r="W80" s="3"/>
      <c r="X80" s="3"/>
      <c r="Y80" s="3"/>
    </row>
    <row r="81" spans="1:25" x14ac:dyDescent="0.3">
      <c r="A81" s="12" t="s">
        <v>51</v>
      </c>
      <c r="B81" s="171" t="s">
        <v>54</v>
      </c>
      <c r="C81" s="119">
        <f t="shared" si="5"/>
        <v>380</v>
      </c>
      <c r="D81" s="147"/>
      <c r="E81" s="147"/>
      <c r="F81" s="148"/>
      <c r="G81" s="116">
        <v>190</v>
      </c>
      <c r="H81" s="74">
        <v>190</v>
      </c>
      <c r="I81" s="149"/>
      <c r="J81" s="149"/>
      <c r="K81" s="149"/>
      <c r="L81" s="149"/>
      <c r="M81" s="149"/>
      <c r="N81" s="149"/>
      <c r="O81" s="149"/>
      <c r="P81" s="149"/>
      <c r="Q81" s="149"/>
      <c r="R81" s="3"/>
      <c r="S81" s="3"/>
      <c r="T81" s="3"/>
      <c r="U81" s="3"/>
      <c r="V81" s="3"/>
      <c r="W81" s="3"/>
      <c r="X81" s="3"/>
      <c r="Y81" s="3"/>
    </row>
    <row r="82" spans="1:25" x14ac:dyDescent="0.3">
      <c r="A82" s="118" t="s">
        <v>51</v>
      </c>
      <c r="B82" s="170" t="s">
        <v>58</v>
      </c>
      <c r="C82" s="119">
        <f t="shared" si="5"/>
        <v>0</v>
      </c>
      <c r="D82" s="29"/>
      <c r="E82" s="82"/>
      <c r="F82" s="81"/>
      <c r="G82" s="119"/>
      <c r="H82" s="120"/>
      <c r="I82" s="83"/>
      <c r="J82" s="83"/>
      <c r="K82" s="83"/>
      <c r="L82" s="83"/>
      <c r="M82" s="83"/>
      <c r="N82" s="83"/>
      <c r="O82" s="83"/>
      <c r="P82" s="30"/>
      <c r="Q82" s="30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167" t="s">
        <v>86</v>
      </c>
      <c r="B83" s="171" t="s">
        <v>54</v>
      </c>
      <c r="C83" s="119">
        <f t="shared" si="5"/>
        <v>205</v>
      </c>
      <c r="D83" s="147"/>
      <c r="E83" s="147"/>
      <c r="F83" s="148"/>
      <c r="G83" s="116">
        <v>100</v>
      </c>
      <c r="H83" s="74">
        <v>105</v>
      </c>
      <c r="I83" s="149"/>
      <c r="J83" s="149"/>
      <c r="K83" s="149"/>
      <c r="L83" s="149"/>
      <c r="M83" s="149"/>
      <c r="N83" s="149"/>
      <c r="O83" s="149"/>
      <c r="P83" s="149"/>
      <c r="Q83" s="149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118" t="s">
        <v>53</v>
      </c>
      <c r="B84" s="170" t="s">
        <v>58</v>
      </c>
      <c r="C84" s="29">
        <f t="shared" si="5"/>
        <v>8</v>
      </c>
      <c r="D84" s="55"/>
      <c r="E84" s="55"/>
      <c r="F84" s="56"/>
      <c r="G84" s="55"/>
      <c r="H84" s="57">
        <v>8</v>
      </c>
      <c r="I84" s="58"/>
      <c r="J84" s="58"/>
      <c r="K84" s="58"/>
      <c r="L84" s="58"/>
      <c r="M84" s="58"/>
      <c r="N84" s="58"/>
      <c r="O84" s="58"/>
      <c r="P84" s="58"/>
      <c r="Q84" s="58"/>
      <c r="R84" s="3"/>
      <c r="S84" s="3"/>
      <c r="T84" s="3"/>
      <c r="U84" s="3"/>
      <c r="V84" s="3"/>
      <c r="W84" s="3"/>
      <c r="X84" s="3"/>
      <c r="Y84" s="3"/>
    </row>
    <row r="85" spans="1:25" x14ac:dyDescent="0.3">
      <c r="A85" s="118" t="s">
        <v>59</v>
      </c>
      <c r="B85" s="170" t="s">
        <v>58</v>
      </c>
      <c r="C85" s="29">
        <f>+SUM(D85:Q85)</f>
        <v>19</v>
      </c>
      <c r="D85" s="55"/>
      <c r="E85" s="55"/>
      <c r="F85" s="59">
        <v>19</v>
      </c>
      <c r="G85" s="55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45" t="s">
        <v>49</v>
      </c>
      <c r="B86" s="169"/>
      <c r="C86" s="29">
        <f t="shared" si="5"/>
        <v>4</v>
      </c>
      <c r="D86" s="52"/>
      <c r="E86" s="95"/>
      <c r="F86" s="95">
        <v>4</v>
      </c>
      <c r="G86" s="95"/>
      <c r="H86" s="96"/>
      <c r="I86" s="96"/>
      <c r="J86" s="96"/>
      <c r="K86" s="96"/>
      <c r="L86" s="96"/>
      <c r="M86" s="96"/>
      <c r="N86" s="96"/>
      <c r="O86" s="96"/>
      <c r="P86" s="53"/>
      <c r="Q86" s="53"/>
    </row>
    <row r="87" spans="1:25" x14ac:dyDescent="0.3">
      <c r="A87" s="45" t="s">
        <v>80</v>
      </c>
      <c r="B87" s="169"/>
      <c r="C87" s="82">
        <f t="shared" si="5"/>
        <v>5</v>
      </c>
      <c r="D87" s="95"/>
      <c r="E87" s="95"/>
      <c r="F87" s="95">
        <v>5</v>
      </c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25" x14ac:dyDescent="0.3">
      <c r="A88" s="12" t="s">
        <v>89</v>
      </c>
      <c r="B88" s="171"/>
      <c r="C88" s="116">
        <f t="shared" si="5"/>
        <v>50</v>
      </c>
      <c r="D88" s="116"/>
      <c r="E88" s="116"/>
      <c r="F88" s="116"/>
      <c r="G88" s="116"/>
      <c r="H88" s="74"/>
      <c r="I88" s="74">
        <v>50</v>
      </c>
      <c r="J88" s="74"/>
      <c r="K88" s="74"/>
      <c r="L88" s="74"/>
      <c r="M88" s="74"/>
      <c r="N88" s="74"/>
      <c r="O88" s="74"/>
      <c r="P88" s="74"/>
      <c r="Q88" s="74"/>
      <c r="R88" s="115"/>
      <c r="S88" s="115"/>
      <c r="T88" s="115"/>
      <c r="U88" s="115"/>
      <c r="V88" s="115"/>
      <c r="W88" s="115"/>
      <c r="X88" s="115"/>
      <c r="Y88" s="115"/>
    </row>
    <row r="89" spans="1:25" x14ac:dyDescent="0.3">
      <c r="A89" s="168" t="s">
        <v>90</v>
      </c>
      <c r="B89" s="117"/>
      <c r="C89" s="150">
        <f t="shared" si="5"/>
        <v>25</v>
      </c>
      <c r="D89" s="117"/>
      <c r="E89" s="117"/>
      <c r="F89" s="117"/>
      <c r="G89" s="117"/>
      <c r="H89" s="117">
        <v>25</v>
      </c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</row>
    <row r="90" spans="1:25" x14ac:dyDescent="0.3">
      <c r="A90" s="13"/>
      <c r="B90" s="9"/>
      <c r="C90" s="9">
        <f t="shared" si="5"/>
        <v>0</v>
      </c>
      <c r="D90" s="9"/>
      <c r="E90" s="72"/>
      <c r="F90" s="72"/>
      <c r="G90" s="72"/>
      <c r="H90" s="73"/>
      <c r="I90" s="73">
        <v>0</v>
      </c>
      <c r="J90" s="73"/>
      <c r="K90" s="73"/>
      <c r="L90" s="73"/>
      <c r="M90" s="73"/>
      <c r="N90" s="73"/>
      <c r="O90" s="73"/>
      <c r="P90" s="8"/>
      <c r="Q90" s="8"/>
    </row>
    <row r="91" spans="1:25" x14ac:dyDescent="0.3">
      <c r="A91" s="4" t="s">
        <v>9</v>
      </c>
      <c r="B91" s="23">
        <f t="shared" ref="B91:O91" si="6">SUM(B75:B90)</f>
        <v>0</v>
      </c>
      <c r="C91" s="23">
        <f>SUM(C75:C90)</f>
        <v>1190.6134265000001</v>
      </c>
      <c r="D91" s="23">
        <f t="shared" si="6"/>
        <v>35.435000000000002</v>
      </c>
      <c r="E91" s="23">
        <f>SUM(E75:E90)</f>
        <v>0</v>
      </c>
      <c r="F91" s="23">
        <f t="shared" si="6"/>
        <v>238.55655000000002</v>
      </c>
      <c r="G91" s="23">
        <f>SUM(G75:G90)</f>
        <v>356.71690000000001</v>
      </c>
      <c r="H91" s="23">
        <f>SUM(H75:H90)</f>
        <v>434.59377500000005</v>
      </c>
      <c r="I91" s="23">
        <f t="shared" si="6"/>
        <v>60.024374999999999</v>
      </c>
      <c r="J91" s="23">
        <f t="shared" si="6"/>
        <v>37.286826499999997</v>
      </c>
      <c r="K91" s="23">
        <f t="shared" si="6"/>
        <v>0</v>
      </c>
      <c r="L91" s="23">
        <f t="shared" si="6"/>
        <v>28</v>
      </c>
      <c r="M91" s="23">
        <f t="shared" si="6"/>
        <v>0</v>
      </c>
      <c r="N91" s="23">
        <f t="shared" si="6"/>
        <v>0</v>
      </c>
      <c r="O91" s="23">
        <f t="shared" si="6"/>
        <v>0</v>
      </c>
      <c r="P91" s="23">
        <v>0</v>
      </c>
      <c r="Q91" s="23">
        <f>SUM(Q75:Q90)</f>
        <v>0</v>
      </c>
    </row>
    <row r="92" spans="1:25" x14ac:dyDescent="0.3">
      <c r="D92" s="97">
        <f>SUM(D91:Q91)</f>
        <v>1190.6134265000001</v>
      </c>
      <c r="F92" s="54"/>
      <c r="G92" s="54"/>
      <c r="H92" s="54"/>
      <c r="I92" s="54"/>
      <c r="J92" s="54"/>
    </row>
    <row r="94" spans="1:25" ht="18.75" x14ac:dyDescent="0.3">
      <c r="A94" s="11" t="s">
        <v>27</v>
      </c>
    </row>
    <row r="95" spans="1:25" x14ac:dyDescent="0.3">
      <c r="A95" s="10" t="s">
        <v>21</v>
      </c>
    </row>
    <row r="96" spans="1:25" x14ac:dyDescent="0.3">
      <c r="A96" s="10" t="s">
        <v>24</v>
      </c>
    </row>
    <row r="97" spans="1:18" x14ac:dyDescent="0.3">
      <c r="A97" s="10"/>
    </row>
    <row r="98" spans="1:18" ht="66" x14ac:dyDescent="0.3">
      <c r="A98" s="17" t="s">
        <v>8</v>
      </c>
      <c r="B98" s="18" t="s">
        <v>25</v>
      </c>
      <c r="C98" s="19" t="s">
        <v>20</v>
      </c>
      <c r="D98" s="18" t="s">
        <v>35</v>
      </c>
      <c r="E98" s="6">
        <v>2017</v>
      </c>
      <c r="F98" s="6">
        <v>2018</v>
      </c>
      <c r="G98" s="6">
        <v>2019</v>
      </c>
      <c r="H98" s="1">
        <v>2020</v>
      </c>
      <c r="I98" s="1">
        <v>2021</v>
      </c>
      <c r="J98" s="1">
        <v>2022</v>
      </c>
      <c r="K98" s="1">
        <v>2023</v>
      </c>
      <c r="L98" s="1">
        <v>2024</v>
      </c>
      <c r="M98" s="1">
        <v>2025</v>
      </c>
      <c r="N98" s="1">
        <v>2026</v>
      </c>
      <c r="O98" s="1">
        <v>2027</v>
      </c>
      <c r="P98" s="1">
        <v>2028</v>
      </c>
      <c r="Q98" s="1">
        <v>2029</v>
      </c>
    </row>
    <row r="99" spans="1:18" x14ac:dyDescent="0.3">
      <c r="A99" s="28" t="s">
        <v>36</v>
      </c>
      <c r="B99" s="31" t="s">
        <v>26</v>
      </c>
      <c r="C99" s="56">
        <f>SUM(D99:Q99)</f>
        <v>3056.9722060825015</v>
      </c>
      <c r="D99" s="130">
        <v>3055.5603720325016</v>
      </c>
      <c r="E99" s="124"/>
      <c r="F99" s="130">
        <v>1.41183405</v>
      </c>
      <c r="G99" s="131"/>
      <c r="H99" s="131"/>
      <c r="I99" s="131"/>
      <c r="J99" s="131"/>
      <c r="K99" s="122"/>
      <c r="L99" s="122"/>
      <c r="M99" s="122"/>
      <c r="N99" s="122"/>
      <c r="O99" s="122"/>
      <c r="P99" s="122"/>
      <c r="Q99" s="122"/>
      <c r="R99" s="3" t="s">
        <v>60</v>
      </c>
    </row>
    <row r="100" spans="1:18" x14ac:dyDescent="0.3">
      <c r="A100" s="28" t="s">
        <v>37</v>
      </c>
      <c r="B100" s="31" t="s">
        <v>26</v>
      </c>
      <c r="C100" s="56">
        <f>SUM(D100:Q100)</f>
        <v>1186.8579333149999</v>
      </c>
      <c r="D100" s="130">
        <v>390.266390785</v>
      </c>
      <c r="E100" s="124"/>
      <c r="F100" s="130">
        <v>137.53748444999999</v>
      </c>
      <c r="G100" s="130">
        <v>187.09655395000001</v>
      </c>
      <c r="H100" s="130">
        <v>174.38375552499994</v>
      </c>
      <c r="I100" s="130">
        <v>153.65990552500003</v>
      </c>
      <c r="J100" s="134">
        <v>143.91384307999985</v>
      </c>
      <c r="K100" s="122"/>
      <c r="L100" s="122"/>
      <c r="M100" s="122"/>
      <c r="N100" s="122"/>
      <c r="O100" s="122"/>
      <c r="P100" s="122"/>
      <c r="Q100" s="122"/>
      <c r="R100" s="3" t="s">
        <v>60</v>
      </c>
    </row>
    <row r="101" spans="1:18" x14ac:dyDescent="0.3">
      <c r="A101" s="64" t="s">
        <v>70</v>
      </c>
      <c r="B101" s="65" t="s">
        <v>26</v>
      </c>
      <c r="C101" s="66">
        <f>SUM(D101:Q101)</f>
        <v>134.48330625000006</v>
      </c>
      <c r="D101" s="130">
        <v>71.058306250000058</v>
      </c>
      <c r="E101" s="128"/>
      <c r="F101" s="131"/>
      <c r="G101" s="131"/>
      <c r="H101" s="130"/>
      <c r="I101" s="130">
        <v>63.424999999999997</v>
      </c>
      <c r="J101" s="135"/>
      <c r="K101" s="128"/>
      <c r="L101" s="128"/>
      <c r="M101" s="128"/>
      <c r="N101" s="128"/>
      <c r="O101" s="128"/>
      <c r="P101" s="128"/>
      <c r="Q101" s="128"/>
      <c r="R101" s="3"/>
    </row>
    <row r="102" spans="1:18" x14ac:dyDescent="0.3">
      <c r="A102" s="14" t="s">
        <v>9</v>
      </c>
      <c r="B102" s="14"/>
      <c r="C102" s="77">
        <f t="shared" ref="C102:Q102" si="7">SUM(C99:C101)</f>
        <v>4378.3134456475018</v>
      </c>
      <c r="D102" s="77">
        <f t="shared" si="7"/>
        <v>3516.8850690675017</v>
      </c>
      <c r="E102" s="20">
        <f t="shared" si="7"/>
        <v>0</v>
      </c>
      <c r="F102" s="20">
        <f t="shared" si="7"/>
        <v>138.9493185</v>
      </c>
      <c r="G102" s="20">
        <f t="shared" si="7"/>
        <v>187.09655395000001</v>
      </c>
      <c r="H102" s="20">
        <f t="shared" si="7"/>
        <v>174.38375552499994</v>
      </c>
      <c r="I102" s="20">
        <f t="shared" si="7"/>
        <v>217.08490552500001</v>
      </c>
      <c r="J102" s="20">
        <f t="shared" si="7"/>
        <v>143.91384307999985</v>
      </c>
      <c r="K102" s="20">
        <f t="shared" si="7"/>
        <v>0</v>
      </c>
      <c r="L102" s="20">
        <f t="shared" si="7"/>
        <v>0</v>
      </c>
      <c r="M102" s="20">
        <f t="shared" si="7"/>
        <v>0</v>
      </c>
      <c r="N102" s="20">
        <f t="shared" si="7"/>
        <v>0</v>
      </c>
      <c r="O102" s="20">
        <f t="shared" si="7"/>
        <v>0</v>
      </c>
      <c r="P102" s="20">
        <f t="shared" si="7"/>
        <v>0</v>
      </c>
      <c r="Q102" s="20">
        <f t="shared" si="7"/>
        <v>0</v>
      </c>
    </row>
    <row r="103" spans="1:18" x14ac:dyDescent="0.3">
      <c r="D103" s="97">
        <f>SUM(D102:Q102)</f>
        <v>4378.3134456475009</v>
      </c>
    </row>
    <row r="104" spans="1:18" ht="33" x14ac:dyDescent="0.3">
      <c r="A104" s="121" t="s">
        <v>94</v>
      </c>
    </row>
    <row r="106" spans="1:18" x14ac:dyDescent="0.3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8" x14ac:dyDescent="0.3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9" spans="1:18" x14ac:dyDescent="0.3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8" x14ac:dyDescent="0.3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</row>
  </sheetData>
  <autoFilter ref="A12:Y68"/>
  <mergeCells count="1">
    <mergeCell ref="R16:Y16"/>
  </mergeCells>
  <conditionalFormatting sqref="C91">
    <cfRule type="expression" dxfId="1" priority="1">
      <formula>$C$91&lt;&gt;SUM($D$91:$Q$91)</formula>
    </cfRule>
    <cfRule type="expression" dxfId="0" priority="2">
      <formula>$C$91=SUM($D$91:$Q$91)</formula>
    </cfRule>
  </conditionalFormatting>
  <pageMargins left="0.25" right="0.25" top="0.25" bottom="0.25" header="0.3" footer="0.3"/>
  <pageSetup paperSize="3" scale="48" fitToHeight="2" orientation="portrait" r:id="rId1"/>
  <headerFooter>
    <oddHeader>&amp;CApproved Projects Capitol Costs by In-Service Year
Per 2011/2012 Transmission Plan</oddHeader>
    <oddFooter>&amp;L&amp;BCAISO Confidential&amp;B&amp;C&amp;D&amp;RPage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2018-11-02T21:02:47+00:00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Cross, Jody</DisplayName>
        <AccountId>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Cross, Jody</DisplayName>
        <AccountId>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2017-2018 Transmission Access Charge - High Voltage Capital Cost Estimates</ISOSummary>
    <Market_x0020_Notice xmlns="5bcbeff6-7c02-4b0f-b125-f1b3d566cc14">false</Market_x0020_Notice>
    <Document_x0020_Type xmlns="5bcbeff6-7c02-4b0f-b125-f1b3d566cc14">Paper</Document_x0020_Type>
    <News_x0020_Release xmlns="5bcbeff6-7c02-4b0f-b125-f1b3d566cc14">false</News_x0020_Release>
    <ParentISOGroups xmlns="5bcbeff6-7c02-4b0f-b125-f1b3d566cc14">2017-2018 transmission access charge forecast model|38bc969a-bf21-44eb-99b5-ed0c4839261b</ParentISOGroups>
    <Orig_x0020_Post_x0020_Date xmlns="5bcbeff6-7c02-4b0f-b125-f1b3d566cc14">2018-11-02T21:02:47+00:00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ed6c2ee8-b1fa-4787-9927-e1ad05527036</CrawlableUniqueID>
  </documentManagement>
</p:properties>
</file>

<file path=customXml/itemProps1.xml><?xml version="1.0" encoding="utf-8"?>
<ds:datastoreItem xmlns:ds="http://schemas.openxmlformats.org/officeDocument/2006/customXml" ds:itemID="{FB510460-8F07-4451-8EA7-0F77364830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AEBD4-0B68-4981-A682-34E24382A22D}"/>
</file>

<file path=customXml/itemProps3.xml><?xml version="1.0" encoding="utf-8"?>
<ds:datastoreItem xmlns:ds="http://schemas.openxmlformats.org/officeDocument/2006/customXml" ds:itemID="{61008FB0-01F9-4F3D-9032-47D40E8E65E3}"/>
</file>

<file path=customXml/itemProps4.xml><?xml version="1.0" encoding="utf-8"?>
<ds:datastoreItem xmlns:ds="http://schemas.openxmlformats.org/officeDocument/2006/customXml" ds:itemID="{9468F74D-A097-4514-80C4-E2162C442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ConsolidatedWorkSheet</vt:lpstr>
      <vt:lpstr>ConsolidatedWorkSheet!Print_Area</vt:lpstr>
    </vt:vector>
  </TitlesOfParts>
  <Company>CAISO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Transmission Access Charge - High Voltage Capital Cost Estimates</dc:title>
  <dc:creator>cmicsa</dc:creator>
  <cp:lastModifiedBy>Cross, Jody</cp:lastModifiedBy>
  <cp:lastPrinted>2016-02-22T17:14:33Z</cp:lastPrinted>
  <dcterms:created xsi:type="dcterms:W3CDTF">2012-04-20T21:14:39Z</dcterms:created>
  <dcterms:modified xsi:type="dcterms:W3CDTF">2018-11-02T20:44:22Z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f6b28cb2-2c03-44be-903f-0853e409d284</vt:lpwstr>
  </property>
  <property fmtid="{D5CDD505-2E9C-101B-9397-08002B2CF9AE}" pid="3" name="ContentTypeId">
    <vt:lpwstr>0x0101000BEF1A1EAF553945AAFC1DE188AA7EC100496CDC402DE9B8469629C69FFFFA4218</vt:lpwstr>
  </property>
  <property fmtid="{D5CDD505-2E9C-101B-9397-08002B2CF9AE}" pid="4" name="AutoClassRecordSeries">
    <vt:lpwstr>41;#Administrative:ADM01-215 - Planning Records|445b443c-bc08-4acf-a53a-2e311e7629f1</vt:lpwstr>
  </property>
  <property fmtid="{D5CDD505-2E9C-101B-9397-08002B2CF9AE}" pid="5" name="AutoClassDocumentType">
    <vt:lpwstr/>
  </property>
  <property fmtid="{D5CDD505-2E9C-101B-9397-08002B2CF9AE}" pid="6" name="AutoClassTopic">
    <vt:lpwstr>86;#Project|b10aa64f-48ee-4573-a7bc-f018fb4d66f0</vt:lpwstr>
  </property>
  <property fmtid="{D5CDD505-2E9C-101B-9397-08002B2CF9AE}" pid="7" name="RLPreviousUrl">
    <vt:lpwstr>/sites/MID/ID/RTN/Records/TPP/TPP 2016 - 2017/High Voltage TAC Projections/2017 Stakeholder Call Materials/Capital Costs_Projects_2017_overview for posting.xlsx</vt:lpwstr>
  </property>
  <property fmtid="{D5CDD505-2E9C-101B-9397-08002B2CF9AE}" pid="8" name="ISOArchive">
    <vt:lpwstr/>
  </property>
  <property fmtid="{D5CDD505-2E9C-101B-9397-08002B2CF9AE}" pid="9" name="ISOGroup">
    <vt:lpwstr/>
  </property>
  <property fmtid="{D5CDD505-2E9C-101B-9397-08002B2CF9AE}" pid="10" name="ISOTopic">
    <vt:lpwstr>311;#Planning|285a5f2c-fbc6-40b5-af08-c23b5949dd29</vt:lpwstr>
  </property>
  <property fmtid="{D5CDD505-2E9C-101B-9397-08002B2CF9AE}" pid="11" name="ISOKeywords">
    <vt:lpwstr/>
  </property>
</Properties>
</file>