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defaultThemeVersion="124226"/>
  <bookViews>
    <workbookView xWindow="10725" yWindow="3855" windowWidth="20655" windowHeight="16050" tabRatio="895"/>
  </bookViews>
  <sheets>
    <sheet name="Cost Details" sheetId="8" r:id="rId1"/>
    <sheet name="Substation Notes &amp; Assumptions" sheetId="7" r:id="rId2"/>
    <sheet name="BulkTrans Factors &amp; Assumptions" sheetId="2" r:id="rId3"/>
    <sheet name="Telecom Assumptions" sheetId="4" r:id="rId4"/>
    <sheet name="Escalation Rates &amp; Factors" sheetId="3" r:id="rId5"/>
  </sheets>
  <definedNames>
    <definedName name="_xlnm.Print_Area" localSheetId="0">'Cost Details'!$A$4:$K$151</definedName>
    <definedName name="_xlnm.Print_Area" localSheetId="4">'Escalation Rates &amp; Factors'!$A$1:$P$29</definedName>
    <definedName name="_xlnm.Print_Titles" localSheetId="0">'Cost Details'!$1:$4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8" i="3" l="1"/>
  <c r="L28" i="3"/>
  <c r="K28" i="3"/>
  <c r="J28" i="3"/>
  <c r="I28" i="3"/>
  <c r="A1" i="3"/>
  <c r="A1" i="4"/>
  <c r="A1" i="2"/>
  <c r="A1" i="7"/>
  <c r="D29" i="3" l="1"/>
  <c r="E29" i="3" s="1"/>
  <c r="F29" i="3" s="1"/>
  <c r="G29" i="3" s="1"/>
  <c r="H29" i="3" s="1"/>
  <c r="I29" i="3" s="1"/>
  <c r="J29" i="3" s="1"/>
  <c r="K29" i="3" s="1"/>
  <c r="L29" i="3" s="1"/>
  <c r="M29" i="3" s="1"/>
</calcChain>
</file>

<file path=xl/sharedStrings.xml><?xml version="1.0" encoding="utf-8"?>
<sst xmlns="http://schemas.openxmlformats.org/spreadsheetml/2006/main" count="340" uniqueCount="245">
  <si>
    <t>500 kV</t>
  </si>
  <si>
    <t>New Substation Equipment</t>
  </si>
  <si>
    <t>Replacement Substation Equipment</t>
  </si>
  <si>
    <t>Wave Trap removal</t>
  </si>
  <si>
    <t>Line drops - 3 phases</t>
  </si>
  <si>
    <t>Wave Trap - 1 phase only</t>
  </si>
  <si>
    <t>Circuit Breakers (without TRV caps)</t>
  </si>
  <si>
    <t>Disconnect switches (incl. steel structures and foundations)</t>
  </si>
  <si>
    <t>New Protection Equipment</t>
  </si>
  <si>
    <t>Reconductor/Upgrade Transmission Line</t>
  </si>
  <si>
    <t>flat</t>
  </si>
  <si>
    <t>hilly</t>
  </si>
  <si>
    <t>forest</t>
  </si>
  <si>
    <t>desert</t>
  </si>
  <si>
    <t>rural</t>
  </si>
  <si>
    <t>suburban</t>
  </si>
  <si>
    <t>urban/metro</t>
  </si>
  <si>
    <t xml:space="preserve">mountain </t>
  </si>
  <si>
    <t>Metering</t>
  </si>
  <si>
    <t>Low Impact factors:</t>
  </si>
  <si>
    <t>Medium Impact factors:</t>
  </si>
  <si>
    <t>High Impact factors:</t>
  </si>
  <si>
    <t>Units</t>
  </si>
  <si>
    <t>per unit</t>
  </si>
  <si>
    <t>per set</t>
  </si>
  <si>
    <t>per mile</t>
  </si>
  <si>
    <t>SPS Relays</t>
  </si>
  <si>
    <t>lump sum</t>
  </si>
  <si>
    <t>"Voltages"</t>
  </si>
  <si>
    <t>500/115 kV 1-3 Phase</t>
  </si>
  <si>
    <t>Transformer Banks:</t>
  </si>
  <si>
    <t>Breaker and a half (2CB)</t>
  </si>
  <si>
    <t>Series Capacitors</t>
  </si>
  <si>
    <t>Shunt Reactors</t>
  </si>
  <si>
    <t>Sectionalizing Breaker</t>
  </si>
  <si>
    <t>Phase Shifter</t>
  </si>
  <si>
    <t>Bus Tie (1CB)</t>
  </si>
  <si>
    <t>Ground Bank</t>
  </si>
  <si>
    <t xml:space="preserve">Equipment Categories </t>
  </si>
  <si>
    <t>and walls/fencing/containment</t>
  </si>
  <si>
    <t>Transient recovery voltage capacitors (set of 3, separate from CBs)</t>
  </si>
  <si>
    <t>Additional set of bushing current transformers (3) at existing CBs</t>
  </si>
  <si>
    <t>Civil work:  Site Preparation including site grading, ground grid,</t>
  </si>
  <si>
    <t xml:space="preserve">Line Positions to terminate gen-ties and Transformer Bank positions </t>
  </si>
  <si>
    <t>Shunt Capacitors</t>
  </si>
  <si>
    <t>These items are rarely required for</t>
  </si>
  <si>
    <t>Miscellaneous Equipment (see comments)</t>
  </si>
  <si>
    <t>Circuit Breakers (including replacement of foundation)</t>
  </si>
  <si>
    <t>Line protection relays (other end of line)</t>
  </si>
  <si>
    <t>New SPS</t>
  </si>
  <si>
    <t>Double Circuit, Strung on one side, Lattice Tower</t>
  </si>
  <si>
    <t>Single Circuit, Lattice Tower</t>
  </si>
  <si>
    <t>Double Circuit, Strung on one side, Tubular Steel Pole</t>
  </si>
  <si>
    <t>Single Circuit, Tubular Steel Pole</t>
  </si>
  <si>
    <t>Wood poles</t>
  </si>
  <si>
    <t>Costs vary widely depending on</t>
  </si>
  <si>
    <t>number of structures that require</t>
  </si>
  <si>
    <t>Upgrade of existing RTUs</t>
  </si>
  <si>
    <t>Cost varies widely, will be lump sum</t>
  </si>
  <si>
    <t>Engineering costs</t>
  </si>
  <si>
    <t>$ millions</t>
  </si>
  <si>
    <t>Simplified example on how to apply factors:</t>
  </si>
  <si>
    <t>Notes/Comments:</t>
  </si>
  <si>
    <t>500/230 kV 4-1 Phase</t>
  </si>
  <si>
    <t>500/230 kV 3-1 Phase</t>
  </si>
  <si>
    <t>Land cost for substations and T/L ROW</t>
  </si>
  <si>
    <t>Breaker and a half (3CB)</t>
  </si>
  <si>
    <t>Double Circuit, Strung on both sides, Lattice Tower</t>
  </si>
  <si>
    <t>Double Circuit, Strung on both sides, Tubular Steel Pole</t>
  </si>
  <si>
    <t>Static VAR Compensator (SVC)</t>
  </si>
  <si>
    <t>Double Breaker (2CB, double bus)</t>
  </si>
  <si>
    <t>Tertiary Reactors (1 reactor, 1 bay)</t>
  </si>
  <si>
    <t>would be estimated as a lump sum.</t>
  </si>
  <si>
    <t>high-voltage substations.  If required,</t>
  </si>
  <si>
    <t>Gas Insulated Substation (in lieu of open air construction)</t>
  </si>
  <si>
    <t>Cost of removal only, assume any rebuild</t>
  </si>
  <si>
    <t>would use "new transmission line" from</t>
  </si>
  <si>
    <t>Double Circuit</t>
  </si>
  <si>
    <t>Single Circuit</t>
  </si>
  <si>
    <t>General Facilities:  station light &amp; power, backup generator,</t>
  </si>
  <si>
    <t>station utilities (water, gas, etc. if manned substation)</t>
  </si>
  <si>
    <t xml:space="preserve">Terrain </t>
  </si>
  <si>
    <t>Population density</t>
  </si>
  <si>
    <t>Factor Amounts:</t>
  </si>
  <si>
    <t>Known characteristics of proposed transmission line ROW at Phase I study:</t>
  </si>
  <si>
    <t>Estimated cost per mile</t>
  </si>
  <si>
    <t>Fiber optic cable on existing poles</t>
  </si>
  <si>
    <t>Fiber optic cable on new poles</t>
  </si>
  <si>
    <t>Channel bank</t>
  </si>
  <si>
    <t>section above.  Will include similar factors</t>
  </si>
  <si>
    <t>as new transmission line</t>
  </si>
  <si>
    <t>upgrade.  As a result, will be estimated</t>
  </si>
  <si>
    <t>as a lump sum.</t>
  </si>
  <si>
    <t>Lump-sum costs are not published on CAISO website, but are included in Phase I cost estimates</t>
  </si>
  <si>
    <t xml:space="preserve">These costs are generally included </t>
  </si>
  <si>
    <t xml:space="preserve">in the per-unit cost of equipment.  </t>
  </si>
  <si>
    <t>will be estimated as a lump sum.</t>
  </si>
  <si>
    <t>Substation Control (MEER) Buildings</t>
  </si>
  <si>
    <t xml:space="preserve">Number of crossings are highly variable. </t>
  </si>
  <si>
    <t>Land costs are highly variable.</t>
  </si>
  <si>
    <t>streams, rail, highway, other T\L)</t>
  </si>
  <si>
    <t>Incremental cost for transmission line crossings (roads,</t>
  </si>
  <si>
    <t>Capitalized Licensing and Permitting Costs, including</t>
  </si>
  <si>
    <t>Weather study</t>
  </si>
  <si>
    <t>1/2" ice, or 20# wind</t>
  </si>
  <si>
    <t>1" ice, 6# wind</t>
  </si>
  <si>
    <t>&gt; 2" ice, 6# wind</t>
  </si>
  <si>
    <t>Terrain</t>
  </si>
  <si>
    <t>1.35X to 1.50X</t>
  </si>
  <si>
    <t>1.0X to 1.25X</t>
  </si>
  <si>
    <t>1.33X</t>
  </si>
  <si>
    <t>1.67X</t>
  </si>
  <si>
    <t>1.35X</t>
  </si>
  <si>
    <t>1.45X</t>
  </si>
  <si>
    <t>Weather study (increase in</t>
  </si>
  <si>
    <t>structural steel amount and foundation volume)</t>
  </si>
  <si>
    <t>No population density issues</t>
  </si>
  <si>
    <t>High wind-prone area (but not icy)</t>
  </si>
  <si>
    <t>2.0X to 3.0X</t>
  </si>
  <si>
    <t>1.60X</t>
  </si>
  <si>
    <t>1.00X to 1.10X</t>
  </si>
  <si>
    <t>Incremental cost of soil/geotechnical mitigation measures</t>
  </si>
  <si>
    <t>Unable to perform detailed geotechnical</t>
  </si>
  <si>
    <t>analysis of land in Phase I study, but</t>
  </si>
  <si>
    <t>any known geotech mitigation measures</t>
  </si>
  <si>
    <t>Double Operating Bus Sections - 2 new buses, spanning 2 positions</t>
  </si>
  <si>
    <t>Double Operating Bus Sections - 2 bus extensions, spanning 2 positions</t>
  </si>
  <si>
    <t>Double Operating Bus Sections - 2 bus extensions, spanning 4 positions</t>
  </si>
  <si>
    <t>As a result, will be estimated as a lump sum</t>
  </si>
  <si>
    <t>will be estimated as a lump sum</t>
  </si>
  <si>
    <t>Unit cost per mile shown is based on</t>
  </si>
  <si>
    <t>flat land/rural setting.  Additional factors</t>
  </si>
  <si>
    <t>However, if any identified incremental</t>
  </si>
  <si>
    <t xml:space="preserve">costs exceed the per-unit amount, they </t>
  </si>
  <si>
    <t>Includes cost of batteries, DC power supply, cable trays</t>
  </si>
  <si>
    <t>mitigation measures, FAA permits, etc.</t>
  </si>
  <si>
    <t>As best estimated at time of Phase I</t>
  </si>
  <si>
    <t>study</t>
  </si>
  <si>
    <t>Corporate Overheads (A&amp;G, P&amp;B, and AFUDC)</t>
  </si>
  <si>
    <t>Income Tax Component of Contribution (ITCC)</t>
  </si>
  <si>
    <t>Hypothetical baseline cost per mile for Double Circuit 220 kV line (strung one side) using Lattice Towers:</t>
  </si>
  <si>
    <t>All costs are $x1,000</t>
  </si>
  <si>
    <t>Apply Factor</t>
  </si>
  <si>
    <t>Delta</t>
  </si>
  <si>
    <t>2.0 x 2.0 =4</t>
  </si>
  <si>
    <t>2.0 x 1.35 =2.7</t>
  </si>
  <si>
    <t>Total Delta (summation of applied factor)</t>
  </si>
  <si>
    <t>Estimated cost per mile including applied factors ($ million/ mile)</t>
  </si>
  <si>
    <t xml:space="preserve">A&amp;G, P&amp;B, AFUDC, or ITCC. </t>
  </si>
  <si>
    <t>Typical configuration for 500 kV, includes "pair" of N/S or E/W buses</t>
  </si>
  <si>
    <t>Used in substation expansion</t>
  </si>
  <si>
    <t>Includes cost of CB</t>
  </si>
  <si>
    <t>Not typical, would be estimated as a</t>
  </si>
  <si>
    <t>Lump sum, if GIS required</t>
  </si>
  <si>
    <t>Costs vary widely, will be lump sum</t>
  </si>
  <si>
    <t xml:space="preserve">Complete Loop-in Substation, equipped with one line position to </t>
  </si>
  <si>
    <t>terminate a single gen-tie</t>
  </si>
  <si>
    <t>Civil, general facilities, MEER buildings, and any other facilities that are unique to a given project are lump sums</t>
  </si>
  <si>
    <t>Will be constructed in mountainous terrain</t>
  </si>
  <si>
    <t>Explanation of Factor issues and Factor multipliers</t>
  </si>
  <si>
    <t>Factor Type</t>
  </si>
  <si>
    <t>Incremental environmental monitoring and mitigations</t>
  </si>
  <si>
    <t>Operating / Transfer Bus</t>
  </si>
  <si>
    <t>N/A</t>
  </si>
  <si>
    <t>Lump Sum costs below are in addition to per-unit or lump-sum costs listed above:</t>
  </si>
  <si>
    <t>General labor overtime:  based on 6-10 work schedule.</t>
  </si>
  <si>
    <t>Owner's Representative Fee for EPC Construction: 10% of the total project cost.</t>
  </si>
  <si>
    <t>Unit costs include costs to procure materials, installation, engineering, project management costs, home office costs, and contingency.</t>
  </si>
  <si>
    <t>Unit costs exclude allocated corporate overhead, including P&amp;B, A&amp;G, and AFUDC (these will be added to total cost estimates).</t>
  </si>
  <si>
    <t>Unit costs exclude generator's responsibility for Income Tax Component of Contribution (ITCC), (these will be added to total cost estimates, if required).</t>
  </si>
  <si>
    <t>Unit costs exclude environmental monitoring and mitigations.</t>
  </si>
  <si>
    <t>Transmission line cost per mile assumes conventional construction.</t>
  </si>
  <si>
    <t>Cost per mile of T\L requiring helicopter construction (or deconstruction) will have higher than published per-unit cost, the labor component of helicopter construction is incrementally higher, which is not included in the per-unit cost.</t>
  </si>
  <si>
    <t>Cost of teardown of existing lines includes temporary bypass line (also referred to as a "shoe-fly") costs.</t>
  </si>
  <si>
    <t>Not separately estimated, but rolled into cost of SPS</t>
  </si>
  <si>
    <t>New HV Transmission Line</t>
  </si>
  <si>
    <t>Removal of HV Transmission Line (complete tear down)</t>
  </si>
  <si>
    <t>Factor Types:</t>
  </si>
  <si>
    <t>DEFINITIONS :</t>
  </si>
  <si>
    <t>Going from flat to mountainous terrain increases the cost of a transmission line.  Terrain influences where structures are located, how many structures will be required and which type (strength) of structures will be required.  As terrain becomes more rugged, access to the site and construction also gets more complex.</t>
  </si>
  <si>
    <t>Population and land use effect the cost of a transmission line.  Structure quantities may be increased and/or made taller in more populated areas for aesthetic purposes, EMF mitigation efforts or due to crossings.  Construction activities may also be impacted by  physical constraints and work hour restrictions.</t>
  </si>
  <si>
    <t>Transmission line costs increase as weather loading conditions increase.  Wind and ice increase the loading on transmission structures which may require stronger structure types or an increased number of structures to reduce the span lengths.</t>
  </si>
  <si>
    <t>Other assumptions underlying unit cost guide:</t>
  </si>
  <si>
    <t>Telecommunications Infrastructure</t>
  </si>
  <si>
    <t>Telecommunications infrastructure for new substations</t>
  </si>
  <si>
    <t>Prefabricated communications building</t>
  </si>
  <si>
    <t>Cross Connect</t>
  </si>
  <si>
    <t>Project Cost Escalated to OD Year represents the cost of the Project if all costs were paid for in the OD Year.</t>
  </si>
  <si>
    <t xml:space="preserve">Mathematical formula: Constant Dollars Escalated to OD Year   </t>
  </si>
  <si>
    <t>ESCALATION OVERVIEW :</t>
  </si>
  <si>
    <t>Single Breaker (add third breaker to breaker and a half)</t>
  </si>
  <si>
    <t>Current escalation rates used to arrive at escalated dollars are derived as follows:</t>
  </si>
  <si>
    <t>Escalation Rate</t>
  </si>
  <si>
    <t>Escalation Factors</t>
  </si>
  <si>
    <t xml:space="preserve">Terminal Equipment at end of fiber optic cables to manage optical signals. </t>
  </si>
  <si>
    <t>Assumptions:</t>
  </si>
  <si>
    <t>Telecommunications Infrastructure Assumptions:</t>
  </si>
  <si>
    <t>Revised as of:</t>
  </si>
  <si>
    <t xml:space="preserve"> If diverse routing of FO cable is required for power line protection, FO cable on the power line poles and underground within the same Right-Of-Way (ROW) is considered in compliance with current WECC guidelines. </t>
  </si>
  <si>
    <t xml:space="preserve">Telecommunication Elements </t>
  </si>
  <si>
    <t>Lightwave</t>
  </si>
  <si>
    <t>Multiplexer interface between lightwave &amp; the protection relays &amp; SCADA equipment</t>
  </si>
  <si>
    <t>Engineered connections between comm ports of Telecom equipment</t>
  </si>
  <si>
    <t>Terminal equipment interface for T1 from local telco</t>
  </si>
  <si>
    <t>Terminal equipment for RTU connected to IC leased T1 for communications</t>
  </si>
  <si>
    <t xml:space="preserve">Unit cost estimates are without the benefit of any preliminary &amp; final engineering. </t>
  </si>
  <si>
    <t>Delays in an IC's project may result in unavailability of telecommunications facilities originally assumed to be available in the study.</t>
  </si>
  <si>
    <t xml:space="preserve">Prefabricated buildings assume ground conditions and location do not trigger abnormal mitigation measures. </t>
  </si>
  <si>
    <t>Unit costs shown above do not include</t>
  </si>
  <si>
    <t>Position cost estimate includes cost of any related disconnect switches and protection equipment located within the position</t>
  </si>
  <si>
    <t>Rack for telecommunication equipment (CRIAR)</t>
  </si>
  <si>
    <t>Substation Notes and Assumptions</t>
  </si>
  <si>
    <t>Unit costs exclude Licensing.</t>
  </si>
  <si>
    <t xml:space="preserve">Digital Access Cross Connects </t>
  </si>
  <si>
    <t xml:space="preserve">  =   Cost in Constant Dollars  x  Escalation Factor to OD year</t>
  </si>
  <si>
    <t>applied for hilly (1.5X), mountainous (2.0X),</t>
  </si>
  <si>
    <t>and forested (3.0X) terrain (see factors tab)</t>
  </si>
  <si>
    <t>Factors also apply for suburban (2.0X)</t>
  </si>
  <si>
    <t>or urban (3.0X) population density.</t>
  </si>
  <si>
    <t>For lightwave, channel bank &amp; related equipment in comm rooms at end of each fiber optic cable.</t>
  </si>
  <si>
    <t>Used at DCRT subs when no bldgs are available and only Telecom equipment is needed.</t>
  </si>
  <si>
    <t>*** Not recommended by DCRT Transmission Engineering</t>
  </si>
  <si>
    <t>General contingency factor:  35%  -  DCRT Standard Contingency Policy used for preliminary project estimating based on AACE guidelines, and used in previous regulatory filings.</t>
  </si>
  <si>
    <t xml:space="preserve">Unit cost are given without the benefit of any preliminary &amp; final engineering.  Unforeseen conflicts and/or scope will increase costs.  These unit costs do not include: right-of-way &amp; easements requirements, environmental engineering/mitigation, GO 131-D engineering /permitting, other permitting, associated DCRT/3rd Party under-build work, etc.  A signed Interconnection Agreement is required before final design/engineering can start.  Construction will not commence until all of the above conditions have been addressed.   </t>
  </si>
  <si>
    <t xml:space="preserve">Unit cost are given w/out the benefit of any preliminary &amp; final engineering.  Unforeseen conflicts and/or scope will increase costs.  These unit costs do not include: right-of-way &amp; easements requirements, environmental engineering/mitigation, GO 131-D engineering /permitting, other permitting, associated DCRT/3rd Party under-build work, etc.  A signed Interconnection Agreement is required before final design/engineering can start.  Construction will not commence until all of the above conditions have been addressed.   </t>
  </si>
  <si>
    <t xml:space="preserve">DCRT Telecommunications infrastructure, including FO, microwave path and tower, and satellite, is not available as an option to the IC for its gen-tie communications requirements. </t>
  </si>
  <si>
    <t>The IC is responsible for the installing the required communications paths, from the generator to the POCO, including the diverse path if required. DCRT will own and install the FO terminal equipment.</t>
  </si>
  <si>
    <t>CURRENT  DCRT ESCALATION  RATES :</t>
  </si>
  <si>
    <t xml:space="preserve">Includes all necessary equipment, including operating buses, one double-breaker line position on a breaker-and-a-half (BAAH) configuration for gen-tie, one three-breaker line position on a BAAH configuration to loop transmission line (500kV), substation control building (MEER), and associated protective relays.  Also includes base costs of site preparation, ground grid, fencing, and driveway.  Does not include licensing or environmental mitigations.  </t>
  </si>
  <si>
    <t>Note: DCRT Unit Costs for equipment at voltages 230 kV and below are estimated on an as-needed basis, and are not published on the CAISO website.</t>
  </si>
  <si>
    <t xml:space="preserve">Substations require complete communications rooms; 500kV cost includes microwave systems at substations for DCRT Network use only. </t>
  </si>
  <si>
    <t>Used at 500kV Subs to automate management of protection circuits.</t>
  </si>
  <si>
    <t>FO Cable on a new 500 kV T/L is included in transmission line cost per mile estimate.</t>
  </si>
  <si>
    <t>Bulk Transmission (500 kV) Factors for use in developing cost estimates in Phase I Generator Interconnection Studies</t>
  </si>
  <si>
    <t>(500/230 kV = 1120 MVA)</t>
  </si>
  <si>
    <t>(500/115 kV = 560 MVA)</t>
  </si>
  <si>
    <t>Unit cost of transformer banks reflects cost of the highest MVA rated transformer for the given voltage. 230kV or 115kV sections of the substation to be estimated on a lump sum basis</t>
  </si>
  <si>
    <t>***</t>
  </si>
  <si>
    <t>2023 Proposed DCRT Generator Interconnection Unit Cost Guide</t>
  </si>
  <si>
    <t>As of January 2023</t>
  </si>
  <si>
    <t xml:space="preserve">     ► 2023-2028 -  Q2 2023 IMF Inflation rate, average consumer prices - USA</t>
  </si>
  <si>
    <t xml:space="preserve">     ► 2029-2033 - 3-year average escalation rate (2024-2026) </t>
  </si>
  <si>
    <t>Project Cost in 2023 Constant Dollars represents the cost of the Project if all costs were paid for in 2023.</t>
  </si>
  <si>
    <t>Current DCRT Unit Cost Guide as posted on the CAISO website is in 2023 Constant Dollars.</t>
  </si>
  <si>
    <t>DCRT’s cost estimating is done in 2023 constant dollars and then escalated over the years during which the project will be constructed, arriving at project costs in 2023 Constant Dollars Escalated to OD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</si>
</sst>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0.0000"/>
  </numFmts>
  <fonts count="3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u/>
      <sz val="10"/>
      <name val="Arial"/>
      <family val="2"/>
    </font>
    <font>
      <sz val="10"/>
      <name val="Arial"/>
      <family val="2"/>
    </font>
    <font>
      <i/>
      <u val="singleAccounting"/>
      <sz val="10"/>
      <name val="Arial"/>
      <family val="2"/>
    </font>
    <font>
      <i/>
      <sz val="10"/>
      <name val="Arial"/>
      <family val="2"/>
    </font>
    <font>
      <b/>
      <sz val="12"/>
      <name val="Arial"/>
      <family val="2"/>
    </font>
    <font>
      <b/>
      <u/>
      <sz val="10"/>
      <name val="Arial"/>
      <family val="2"/>
    </font>
    <font>
      <sz val="10"/>
      <name val="Times New Roman"/>
      <family val="1"/>
      <charset val="204"/>
    </font>
    <font>
      <sz val="11"/>
      <color indexed="8"/>
      <name val="Arial"/>
      <family val="2"/>
    </font>
    <font>
      <b/>
      <u/>
      <sz val="12"/>
      <color indexed="8"/>
      <name val="Times New Roman"/>
      <family val="1"/>
      <charset val="204"/>
    </font>
    <font>
      <b/>
      <u/>
      <sz val="14"/>
      <name val="Arial"/>
      <family val="2"/>
    </font>
    <font>
      <b/>
      <u/>
      <sz val="18"/>
      <color indexed="8"/>
      <name val="Arial"/>
      <family val="2"/>
    </font>
    <font>
      <b/>
      <u/>
      <sz val="12"/>
      <color indexed="8"/>
      <name val="Arial"/>
      <family val="2"/>
    </font>
    <font>
      <sz val="11"/>
      <name val="Arial"/>
      <family val="2"/>
    </font>
    <font>
      <b/>
      <u/>
      <sz val="12"/>
      <name val="Arial"/>
      <family val="2"/>
    </font>
    <font>
      <b/>
      <sz val="11"/>
      <name val="Arial"/>
      <family val="2"/>
    </font>
    <font>
      <sz val="10"/>
      <name val="Arial"/>
      <family val="2"/>
    </font>
    <font>
      <b/>
      <sz val="14"/>
      <color theme="1"/>
      <name val="Calibri"/>
      <family val="2"/>
      <scheme val="minor"/>
    </font>
    <font>
      <sz val="10"/>
      <color theme="1"/>
      <name val="Arial"/>
      <family val="2"/>
    </font>
    <font>
      <b/>
      <u/>
      <sz val="11"/>
      <name val="Arial"/>
      <family val="2"/>
    </font>
    <font>
      <b/>
      <i/>
      <u/>
      <sz val="10"/>
      <name val="Arial"/>
      <family val="2"/>
    </font>
    <font>
      <sz val="11"/>
      <color rgb="FFC00000"/>
      <name val="Arial"/>
      <family val="2"/>
    </font>
    <font>
      <sz val="11"/>
      <color indexed="8"/>
      <name val="Calibri"/>
      <family val="2"/>
    </font>
  </fonts>
  <fills count="9">
    <fill>
      <patternFill patternType="none"/>
    </fill>
    <fill>
      <patternFill patternType="gray125"/>
    </fill>
    <fill>
      <patternFill patternType="solid">
        <fgColor indexed="46"/>
        <bgColor indexed="64"/>
      </patternFill>
    </fill>
    <fill>
      <patternFill patternType="solid">
        <fgColor indexed="51"/>
        <bgColor indexed="64"/>
      </patternFill>
    </fill>
    <fill>
      <patternFill patternType="solid">
        <fgColor indexed="45"/>
        <bgColor indexed="64"/>
      </patternFill>
    </fill>
    <fill>
      <patternFill patternType="solid">
        <fgColor rgb="FFFFFFFF"/>
        <bgColor indexed="64"/>
      </patternFill>
    </fill>
    <fill>
      <patternFill patternType="solid">
        <fgColor theme="0"/>
        <bgColor indexed="64"/>
      </patternFill>
    </fill>
    <fill>
      <patternFill patternType="solid">
        <fgColor theme="7" tint="0.79998168889431442"/>
        <bgColor indexed="64"/>
      </patternFill>
    </fill>
    <fill>
      <patternFill patternType="solid">
        <fgColor rgb="FFCA9ED6"/>
        <bgColor indexed="64"/>
      </patternFill>
    </fill>
  </fills>
  <borders count="24">
    <border>
      <left/>
      <right/>
      <top/>
      <bottom/>
      <diagonal/>
    </border>
    <border>
      <left style="thin">
        <color indexed="64"/>
      </left>
      <right/>
      <top/>
      <bottom/>
      <diagonal/>
    </border>
    <border>
      <left/>
      <right style="thin">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s>
  <cellStyleXfs count="20">
    <xf numFmtId="0" fontId="0"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23" fillId="0" borderId="0"/>
    <xf numFmtId="0" fontId="25" fillId="0" borderId="0"/>
    <xf numFmtId="43" fontId="25"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5"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29" fillId="0" borderId="0" applyFill="0" applyProtection="0"/>
  </cellStyleXfs>
  <cellXfs count="217">
    <xf numFmtId="0" fontId="0" fillId="0" borderId="0" xfId="0"/>
    <xf numFmtId="0" fontId="0" fillId="0" borderId="1" xfId="0" applyBorder="1" applyAlignment="1">
      <alignment horizontal="center"/>
    </xf>
    <xf numFmtId="0" fontId="0" fillId="0" borderId="0" xfId="0" applyAlignment="1">
      <alignment horizontal="center"/>
    </xf>
    <xf numFmtId="0" fontId="0" fillId="0" borderId="2" xfId="0" applyBorder="1" applyAlignment="1">
      <alignment horizontal="center"/>
    </xf>
    <xf numFmtId="0" fontId="0" fillId="0" borderId="3" xfId="0" applyBorder="1"/>
    <xf numFmtId="0" fontId="6" fillId="0" borderId="0" xfId="0" applyFont="1"/>
    <xf numFmtId="0" fontId="0" fillId="0" borderId="0" xfId="0" quotePrefix="1"/>
    <xf numFmtId="0" fontId="8" fillId="0" borderId="0" xfId="0" applyFont="1" applyAlignment="1">
      <alignment horizontal="center"/>
    </xf>
    <xf numFmtId="0" fontId="0" fillId="0" borderId="0" xfId="0" applyAlignment="1">
      <alignment horizontal="right"/>
    </xf>
    <xf numFmtId="0" fontId="9" fillId="0" borderId="0" xfId="0" applyFont="1"/>
    <xf numFmtId="0" fontId="11" fillId="0" borderId="0" xfId="0" applyFont="1"/>
    <xf numFmtId="0" fontId="0" fillId="0" borderId="1" xfId="0" applyBorder="1"/>
    <xf numFmtId="0" fontId="0" fillId="0" borderId="2" xfId="0" applyBorder="1"/>
    <xf numFmtId="0" fontId="0" fillId="0" borderId="5" xfId="0" applyBorder="1"/>
    <xf numFmtId="0" fontId="0" fillId="0" borderId="6" xfId="0" applyBorder="1"/>
    <xf numFmtId="9" fontId="0" fillId="0" borderId="0" xfId="0" applyNumberFormat="1" applyAlignment="1">
      <alignment horizontal="center"/>
    </xf>
    <xf numFmtId="9" fontId="0" fillId="0" borderId="7" xfId="0" applyNumberFormat="1" applyBorder="1" applyAlignment="1">
      <alignment horizontal="center"/>
    </xf>
    <xf numFmtId="164" fontId="0" fillId="0" borderId="0" xfId="0" applyNumberFormat="1"/>
    <xf numFmtId="164" fontId="0" fillId="0" borderId="0" xfId="0" applyNumberFormat="1" applyAlignment="1">
      <alignment horizontal="center"/>
    </xf>
    <xf numFmtId="2" fontId="0" fillId="0" borderId="0" xfId="2" applyNumberFormat="1" applyFont="1" applyAlignment="1">
      <alignment horizontal="center"/>
    </xf>
    <xf numFmtId="2" fontId="0" fillId="0" borderId="0" xfId="1" applyNumberFormat="1" applyFont="1" applyAlignment="1">
      <alignment horizontal="center"/>
    </xf>
    <xf numFmtId="2" fontId="0" fillId="0" borderId="0" xfId="1" applyNumberFormat="1" applyFont="1" applyBorder="1" applyAlignment="1">
      <alignment horizontal="center"/>
    </xf>
    <xf numFmtId="2" fontId="10" fillId="0" borderId="0" xfId="2" applyNumberFormat="1" applyFont="1" applyAlignment="1">
      <alignment horizontal="center"/>
    </xf>
    <xf numFmtId="2" fontId="0" fillId="0" borderId="0" xfId="0" applyNumberFormat="1" applyAlignment="1">
      <alignment horizontal="center"/>
    </xf>
    <xf numFmtId="164" fontId="0" fillId="0" borderId="3" xfId="0" applyNumberFormat="1" applyBorder="1" applyAlignment="1">
      <alignment horizontal="center"/>
    </xf>
    <xf numFmtId="0" fontId="6" fillId="0" borderId="0" xfId="0" applyFont="1" applyAlignment="1">
      <alignment horizontal="center"/>
    </xf>
    <xf numFmtId="0" fontId="12" fillId="0" borderId="0" xfId="0" applyFont="1" applyAlignment="1">
      <alignment horizontal="center" vertical="center"/>
    </xf>
    <xf numFmtId="0" fontId="13" fillId="0" borderId="0" xfId="0" applyFont="1"/>
    <xf numFmtId="0" fontId="6" fillId="0" borderId="0" xfId="0" applyFont="1" applyAlignment="1">
      <alignment vertical="center"/>
    </xf>
    <xf numFmtId="0" fontId="13" fillId="0" borderId="0" xfId="0" applyFont="1" applyAlignment="1">
      <alignment vertical="center"/>
    </xf>
    <xf numFmtId="0" fontId="0" fillId="0" borderId="0" xfId="0" applyAlignment="1">
      <alignment vertical="center"/>
    </xf>
    <xf numFmtId="0" fontId="14" fillId="0" borderId="0" xfId="0" applyFont="1" applyAlignment="1">
      <alignment vertical="top" wrapText="1"/>
    </xf>
    <xf numFmtId="0" fontId="9" fillId="0" borderId="0" xfId="0" applyFont="1" applyAlignment="1">
      <alignment vertical="top" wrapText="1"/>
    </xf>
    <xf numFmtId="0" fontId="0" fillId="0" borderId="3" xfId="0" applyBorder="1" applyAlignment="1">
      <alignment vertical="center"/>
    </xf>
    <xf numFmtId="167" fontId="0" fillId="0" borderId="0" xfId="0" applyNumberFormat="1"/>
    <xf numFmtId="10" fontId="0" fillId="0" borderId="0" xfId="0" applyNumberFormat="1"/>
    <xf numFmtId="0" fontId="5" fillId="0" borderId="0" xfId="4"/>
    <xf numFmtId="0" fontId="12" fillId="6" borderId="0" xfId="0" applyFont="1" applyFill="1" applyAlignment="1">
      <alignment textRotation="45" wrapText="1"/>
    </xf>
    <xf numFmtId="0" fontId="5" fillId="0" borderId="0" xfId="0" applyFont="1"/>
    <xf numFmtId="0" fontId="16" fillId="5" borderId="0" xfId="0" applyFont="1" applyFill="1" applyAlignment="1">
      <alignment horizontal="left" vertical="top"/>
    </xf>
    <xf numFmtId="0" fontId="0" fillId="0" borderId="0" xfId="0" applyAlignment="1">
      <alignment horizontal="left" vertical="top" wrapText="1"/>
    </xf>
    <xf numFmtId="0" fontId="13" fillId="0" borderId="0" xfId="0" applyFont="1" applyAlignment="1">
      <alignment horizontal="center" vertical="center"/>
    </xf>
    <xf numFmtId="0" fontId="17" fillId="0" borderId="0" xfId="0" applyFont="1"/>
    <xf numFmtId="0" fontId="18" fillId="5" borderId="0" xfId="0" applyFont="1" applyFill="1" applyAlignment="1">
      <alignment horizontal="left" vertical="top"/>
    </xf>
    <xf numFmtId="0" fontId="5" fillId="0" borderId="0" xfId="0" applyFont="1" applyAlignment="1">
      <alignment vertical="top" wrapText="1"/>
    </xf>
    <xf numFmtId="0" fontId="19" fillId="5" borderId="0" xfId="0" applyFont="1" applyFill="1" applyAlignment="1">
      <alignment horizontal="left" vertical="top"/>
    </xf>
    <xf numFmtId="0" fontId="12" fillId="0" borderId="0" xfId="0" applyFont="1"/>
    <xf numFmtId="0" fontId="22" fillId="0" borderId="0" xfId="0" applyFont="1"/>
    <xf numFmtId="0" fontId="20" fillId="0" borderId="0" xfId="0" applyFont="1"/>
    <xf numFmtId="0" fontId="0" fillId="6" borderId="0" xfId="0" applyFill="1" applyAlignment="1">
      <alignment vertical="center"/>
    </xf>
    <xf numFmtId="0" fontId="22" fillId="0" borderId="0" xfId="0" applyFont="1" applyAlignment="1">
      <alignment vertical="center"/>
    </xf>
    <xf numFmtId="0" fontId="20" fillId="0" borderId="0" xfId="0" applyFont="1" applyAlignment="1">
      <alignment vertical="center"/>
    </xf>
    <xf numFmtId="0" fontId="20" fillId="0" borderId="0" xfId="0" applyFont="1" applyAlignment="1">
      <alignment horizontal="center" vertical="center"/>
    </xf>
    <xf numFmtId="0" fontId="20" fillId="0" borderId="3" xfId="0" applyFont="1" applyBorder="1" applyAlignment="1">
      <alignment vertical="center"/>
    </xf>
    <xf numFmtId="0" fontId="22" fillId="6" borderId="0" xfId="0" applyFont="1" applyFill="1" applyAlignment="1">
      <alignment vertical="center"/>
    </xf>
    <xf numFmtId="0" fontId="20" fillId="6" borderId="0" xfId="0" applyFont="1" applyFill="1" applyAlignment="1">
      <alignment vertical="center"/>
    </xf>
    <xf numFmtId="6" fontId="20" fillId="0" borderId="0" xfId="0" quotePrefix="1" applyNumberFormat="1" applyFont="1" applyAlignment="1">
      <alignment horizontal="center" vertical="center"/>
    </xf>
    <xf numFmtId="166" fontId="20" fillId="0" borderId="0" xfId="1" applyNumberFormat="1" applyFont="1" applyAlignment="1">
      <alignment vertical="center"/>
    </xf>
    <xf numFmtId="166" fontId="20" fillId="0" borderId="0" xfId="1" applyNumberFormat="1" applyFont="1" applyFill="1" applyBorder="1" applyAlignment="1">
      <alignment vertical="center"/>
    </xf>
    <xf numFmtId="166" fontId="20" fillId="0" borderId="3" xfId="1" applyNumberFormat="1" applyFont="1" applyBorder="1" applyAlignment="1">
      <alignment vertical="center"/>
    </xf>
    <xf numFmtId="165" fontId="20" fillId="0" borderId="0" xfId="1" applyNumberFormat="1" applyFont="1" applyAlignment="1">
      <alignment horizontal="right" vertical="center"/>
    </xf>
    <xf numFmtId="165" fontId="20" fillId="0" borderId="0" xfId="1" quotePrefix="1" applyNumberFormat="1" applyFont="1" applyAlignment="1">
      <alignment horizontal="right" vertical="center"/>
    </xf>
    <xf numFmtId="165" fontId="20" fillId="0" borderId="0" xfId="1" applyNumberFormat="1" applyFont="1" applyFill="1" applyBorder="1" applyAlignment="1">
      <alignment horizontal="right" vertical="center"/>
    </xf>
    <xf numFmtId="165" fontId="20" fillId="0" borderId="3" xfId="1" applyNumberFormat="1" applyFont="1" applyBorder="1" applyAlignment="1">
      <alignment horizontal="right" vertical="center"/>
    </xf>
    <xf numFmtId="0" fontId="20" fillId="0" borderId="0" xfId="0" applyFont="1" applyAlignment="1">
      <alignment vertical="top"/>
    </xf>
    <xf numFmtId="0" fontId="5" fillId="0" borderId="0" xfId="0" applyFont="1" applyAlignment="1">
      <alignment vertical="center"/>
    </xf>
    <xf numFmtId="0" fontId="0" fillId="0" borderId="0" xfId="0" applyAlignment="1">
      <alignment vertical="center" wrapText="1"/>
    </xf>
    <xf numFmtId="0" fontId="0" fillId="0" borderId="0" xfId="0" applyAlignment="1">
      <alignment horizontal="left" vertical="center"/>
    </xf>
    <xf numFmtId="0" fontId="24" fillId="0" borderId="0" xfId="0" applyFont="1" applyAlignment="1">
      <alignment wrapText="1"/>
    </xf>
    <xf numFmtId="167" fontId="24" fillId="0" borderId="0" xfId="0" applyNumberFormat="1" applyFont="1"/>
    <xf numFmtId="0" fontId="24" fillId="0" borderId="0" xfId="0" applyFont="1"/>
    <xf numFmtId="0" fontId="26" fillId="0" borderId="0" xfId="0" applyFont="1" applyAlignment="1">
      <alignment vertical="center"/>
    </xf>
    <xf numFmtId="0" fontId="15" fillId="5" borderId="15" xfId="0" applyFont="1" applyFill="1" applyBorder="1" applyAlignment="1">
      <alignment horizontal="left" vertical="top"/>
    </xf>
    <xf numFmtId="0" fontId="5" fillId="0" borderId="16" xfId="0" applyFont="1" applyBorder="1" applyAlignment="1">
      <alignment vertical="top" wrapText="1"/>
    </xf>
    <xf numFmtId="0" fontId="14" fillId="0" borderId="16" xfId="0" applyFont="1" applyBorder="1" applyAlignment="1">
      <alignment vertical="top" wrapText="1"/>
    </xf>
    <xf numFmtId="0" fontId="0" fillId="0" borderId="16" xfId="0" applyBorder="1"/>
    <xf numFmtId="0" fontId="0" fillId="0" borderId="17" xfId="0" applyBorder="1"/>
    <xf numFmtId="0" fontId="15" fillId="5" borderId="1" xfId="0" applyFont="1" applyFill="1" applyBorder="1" applyAlignment="1">
      <alignment horizontal="left" vertical="top"/>
    </xf>
    <xf numFmtId="0" fontId="5" fillId="0" borderId="7" xfId="0" applyFont="1" applyBorder="1" applyAlignment="1">
      <alignment vertical="top" wrapText="1"/>
    </xf>
    <xf numFmtId="0" fontId="14" fillId="0" borderId="7" xfId="0" applyFont="1" applyBorder="1" applyAlignment="1">
      <alignment vertical="top" wrapText="1"/>
    </xf>
    <xf numFmtId="0" fontId="0" fillId="0" borderId="7" xfId="0" applyBorder="1"/>
    <xf numFmtId="0" fontId="0" fillId="0" borderId="15" xfId="0" applyBorder="1"/>
    <xf numFmtId="0" fontId="5" fillId="0" borderId="16" xfId="0" applyFont="1" applyBorder="1"/>
    <xf numFmtId="0" fontId="5" fillId="0" borderId="7" xfId="0" applyFont="1" applyBorder="1"/>
    <xf numFmtId="166" fontId="4" fillId="0" borderId="0" xfId="1" applyNumberFormat="1" applyFont="1" applyFill="1" applyBorder="1" applyAlignment="1">
      <alignment horizontal="right" vertical="center"/>
    </xf>
    <xf numFmtId="166" fontId="4" fillId="0" borderId="0" xfId="1" applyNumberFormat="1" applyFont="1" applyFill="1" applyBorder="1" applyAlignment="1">
      <alignment vertical="center"/>
    </xf>
    <xf numFmtId="0" fontId="5" fillId="0" borderId="0" xfId="0" applyFont="1" applyAlignment="1">
      <alignment vertical="center" wrapText="1"/>
    </xf>
    <xf numFmtId="0" fontId="0" fillId="0" borderId="0" xfId="0" applyAlignment="1">
      <alignment wrapText="1"/>
    </xf>
    <xf numFmtId="0" fontId="9" fillId="0" borderId="0" xfId="0" applyFont="1" applyAlignment="1">
      <alignment wrapText="1"/>
    </xf>
    <xf numFmtId="0" fontId="0" fillId="0" borderId="0" xfId="0" applyAlignment="1">
      <alignment vertical="top" wrapText="1"/>
    </xf>
    <xf numFmtId="0" fontId="9" fillId="0" borderId="3" xfId="0" applyFont="1" applyBorder="1" applyAlignment="1">
      <alignment vertical="top" wrapText="1"/>
    </xf>
    <xf numFmtId="0" fontId="9" fillId="6" borderId="0" xfId="0" applyFont="1" applyFill="1" applyAlignment="1">
      <alignment vertical="top" wrapText="1"/>
    </xf>
    <xf numFmtId="0" fontId="9" fillId="0" borderId="14" xfId="0" applyFont="1" applyBorder="1" applyAlignment="1">
      <alignment vertical="top" wrapText="1"/>
    </xf>
    <xf numFmtId="0" fontId="9" fillId="0" borderId="3" xfId="0" applyFont="1" applyBorder="1" applyAlignment="1">
      <alignment wrapText="1"/>
    </xf>
    <xf numFmtId="0" fontId="0" fillId="0" borderId="0" xfId="0" applyAlignment="1">
      <alignment horizontal="right" vertical="center"/>
    </xf>
    <xf numFmtId="0" fontId="27" fillId="0" borderId="0" xfId="0" applyFont="1"/>
    <xf numFmtId="0" fontId="15" fillId="5" borderId="16" xfId="0" quotePrefix="1" applyFont="1" applyFill="1" applyBorder="1" applyAlignment="1">
      <alignment horizontal="left" vertical="top"/>
    </xf>
    <xf numFmtId="0" fontId="5" fillId="0" borderId="0" xfId="0" applyFont="1" applyAlignment="1">
      <alignment horizontal="left" vertical="center" wrapText="1"/>
    </xf>
    <xf numFmtId="166" fontId="4" fillId="0" borderId="0" xfId="1" applyNumberFormat="1" applyFont="1" applyFill="1" applyBorder="1" applyAlignment="1">
      <alignment horizontal="left" vertical="center" wrapText="1"/>
    </xf>
    <xf numFmtId="0" fontId="6" fillId="7" borderId="4" xfId="0" applyFont="1" applyFill="1" applyBorder="1" applyAlignment="1">
      <alignment vertical="center" wrapText="1"/>
    </xf>
    <xf numFmtId="0" fontId="9" fillId="7" borderId="4" xfId="0" applyFont="1" applyFill="1" applyBorder="1" applyAlignment="1">
      <alignment vertical="center" wrapText="1"/>
    </xf>
    <xf numFmtId="0" fontId="5" fillId="7" borderId="4" xfId="0" applyFont="1" applyFill="1" applyBorder="1" applyAlignment="1">
      <alignment wrapText="1"/>
    </xf>
    <xf numFmtId="0" fontId="5" fillId="7" borderId="4" xfId="0" applyFont="1" applyFill="1" applyBorder="1" applyAlignment="1">
      <alignment vertical="top" wrapText="1"/>
    </xf>
    <xf numFmtId="0" fontId="5" fillId="7" borderId="13" xfId="0" applyFont="1" applyFill="1" applyBorder="1" applyAlignment="1">
      <alignment vertical="top" wrapText="1"/>
    </xf>
    <xf numFmtId="0" fontId="5" fillId="7" borderId="12" xfId="0" applyFont="1" applyFill="1" applyBorder="1" applyAlignment="1">
      <alignment vertical="top" wrapText="1"/>
    </xf>
    <xf numFmtId="0" fontId="5" fillId="7" borderId="11" xfId="0" applyFont="1" applyFill="1" applyBorder="1" applyAlignment="1">
      <alignment vertical="top" wrapText="1"/>
    </xf>
    <xf numFmtId="0" fontId="9" fillId="7" borderId="4" xfId="0" applyFont="1" applyFill="1" applyBorder="1" applyAlignment="1">
      <alignment vertical="top" wrapText="1"/>
    </xf>
    <xf numFmtId="0" fontId="9" fillId="7" borderId="12" xfId="0" applyFont="1" applyFill="1" applyBorder="1" applyAlignment="1">
      <alignment vertical="top" wrapText="1"/>
    </xf>
    <xf numFmtId="0" fontId="5" fillId="7" borderId="4" xfId="0" applyFont="1" applyFill="1" applyBorder="1" applyAlignment="1">
      <alignment horizontal="left" vertical="center" wrapText="1"/>
    </xf>
    <xf numFmtId="0" fontId="9" fillId="7" borderId="13" xfId="0" applyFont="1" applyFill="1" applyBorder="1" applyAlignment="1">
      <alignment vertical="top" wrapText="1"/>
    </xf>
    <xf numFmtId="0" fontId="9" fillId="7" borderId="11" xfId="0" applyFont="1" applyFill="1" applyBorder="1" applyAlignment="1">
      <alignment vertical="top" wrapText="1"/>
    </xf>
    <xf numFmtId="0" fontId="24" fillId="6" borderId="18" xfId="0" applyFont="1" applyFill="1" applyBorder="1"/>
    <xf numFmtId="0" fontId="24" fillId="0" borderId="18" xfId="0" applyFont="1" applyBorder="1"/>
    <xf numFmtId="10" fontId="24" fillId="6" borderId="11" xfId="3" applyNumberFormat="1" applyFont="1" applyFill="1" applyBorder="1"/>
    <xf numFmtId="10" fontId="24" fillId="0" borderId="11" xfId="3" applyNumberFormat="1" applyFont="1" applyBorder="1"/>
    <xf numFmtId="167" fontId="24" fillId="0" borderId="19" xfId="0" applyNumberFormat="1" applyFont="1" applyBorder="1"/>
    <xf numFmtId="167" fontId="24" fillId="0" borderId="20" xfId="0" applyNumberFormat="1" applyFont="1" applyBorder="1"/>
    <xf numFmtId="166" fontId="28" fillId="0" borderId="0" xfId="7" applyNumberFormat="1" applyFont="1" applyAlignment="1">
      <alignment vertical="center"/>
    </xf>
    <xf numFmtId="166" fontId="28" fillId="0" borderId="0" xfId="7" applyNumberFormat="1" applyFont="1" applyFill="1" applyBorder="1" applyAlignment="1">
      <alignment vertical="center"/>
    </xf>
    <xf numFmtId="0" fontId="24" fillId="0" borderId="21" xfId="0" applyFont="1" applyBorder="1"/>
    <xf numFmtId="0" fontId="24" fillId="0" borderId="22" xfId="0" applyFont="1" applyBorder="1" applyAlignment="1">
      <alignment wrapText="1"/>
    </xf>
    <xf numFmtId="0" fontId="24" fillId="0" borderId="23" xfId="0" applyFont="1" applyBorder="1" applyAlignment="1">
      <alignment wrapText="1"/>
    </xf>
    <xf numFmtId="0" fontId="12" fillId="8" borderId="4" xfId="0" applyFont="1" applyFill="1" applyBorder="1" applyAlignment="1">
      <alignment horizontal="center" vertical="center"/>
    </xf>
    <xf numFmtId="0" fontId="12" fillId="8" borderId="9" xfId="0" applyFont="1" applyFill="1" applyBorder="1"/>
    <xf numFmtId="0" fontId="12" fillId="8" borderId="4" xfId="0" applyFont="1" applyFill="1" applyBorder="1" applyAlignment="1">
      <alignment vertical="center" textRotation="45"/>
    </xf>
    <xf numFmtId="0" fontId="12" fillId="8" borderId="10" xfId="0" applyFont="1" applyFill="1" applyBorder="1" applyAlignment="1">
      <alignment textRotation="45" wrapText="1"/>
    </xf>
    <xf numFmtId="0" fontId="21" fillId="8" borderId="8" xfId="0" applyFont="1" applyFill="1" applyBorder="1" applyAlignment="1">
      <alignment vertical="center"/>
    </xf>
    <xf numFmtId="0" fontId="12" fillId="8" borderId="8" xfId="0" applyFont="1" applyFill="1" applyBorder="1" applyAlignment="1">
      <alignment vertical="center"/>
    </xf>
    <xf numFmtId="14" fontId="12" fillId="8" borderId="9" xfId="0" applyNumberFormat="1" applyFont="1" applyFill="1" applyBorder="1" applyAlignment="1">
      <alignment horizontal="left"/>
    </xf>
    <xf numFmtId="0" fontId="12" fillId="8" borderId="11" xfId="0" applyFont="1" applyFill="1" applyBorder="1" applyAlignment="1">
      <alignment vertical="center" textRotation="45"/>
    </xf>
    <xf numFmtId="0" fontId="20" fillId="8" borderId="9" xfId="0" applyFont="1" applyFill="1" applyBorder="1"/>
    <xf numFmtId="0" fontId="20" fillId="8" borderId="10" xfId="0" applyFont="1" applyFill="1" applyBorder="1"/>
    <xf numFmtId="0" fontId="12" fillId="8" borderId="11" xfId="0" applyFont="1" applyFill="1" applyBorder="1"/>
    <xf numFmtId="166" fontId="20" fillId="8" borderId="4" xfId="7" applyNumberFormat="1" applyFont="1" applyFill="1" applyBorder="1" applyAlignment="1">
      <alignment horizontal="right" vertical="center"/>
    </xf>
    <xf numFmtId="0" fontId="12" fillId="8" borderId="8" xfId="0" applyFont="1" applyFill="1" applyBorder="1"/>
    <xf numFmtId="37" fontId="20" fillId="8" borderId="4" xfId="7" quotePrefix="1" applyNumberFormat="1" applyFont="1" applyFill="1" applyBorder="1" applyAlignment="1">
      <alignment horizontal="right" vertical="center"/>
    </xf>
    <xf numFmtId="0" fontId="20" fillId="8" borderId="4" xfId="6" applyFont="1" applyFill="1" applyBorder="1" applyAlignment="1">
      <alignment horizontal="right"/>
    </xf>
    <xf numFmtId="165" fontId="20" fillId="8" borderId="4" xfId="1" applyNumberFormat="1" applyFont="1" applyFill="1" applyBorder="1" applyAlignment="1">
      <alignment horizontal="right" vertical="center"/>
    </xf>
    <xf numFmtId="0" fontId="22" fillId="0" borderId="7" xfId="0" applyFont="1" applyBorder="1" applyAlignment="1">
      <alignment horizontal="center"/>
    </xf>
    <xf numFmtId="166" fontId="20" fillId="8" borderId="0" xfId="7" quotePrefix="1" applyNumberFormat="1" applyFont="1" applyFill="1" applyBorder="1" applyAlignment="1">
      <alignment horizontal="right" vertical="center"/>
    </xf>
    <xf numFmtId="0" fontId="5" fillId="7" borderId="4" xfId="4" applyFill="1" applyBorder="1" applyAlignment="1">
      <alignment vertical="center" wrapText="1"/>
    </xf>
    <xf numFmtId="9" fontId="29" fillId="0" borderId="0" xfId="3" applyFont="1" applyFill="1" applyProtection="1"/>
    <xf numFmtId="0" fontId="20" fillId="0" borderId="1" xfId="0" applyFont="1" applyBorder="1" applyAlignment="1">
      <alignment vertical="top"/>
    </xf>
    <xf numFmtId="0" fontId="20" fillId="0" borderId="5" xfId="0" applyFont="1" applyBorder="1" applyAlignment="1">
      <alignment vertical="top"/>
    </xf>
    <xf numFmtId="0" fontId="5" fillId="7" borderId="12" xfId="0" applyFont="1" applyFill="1" applyBorder="1" applyAlignment="1">
      <alignment horizontal="left" vertical="top" wrapText="1"/>
    </xf>
    <xf numFmtId="0" fontId="5" fillId="7" borderId="13" xfId="0" applyFont="1" applyFill="1" applyBorder="1" applyAlignment="1">
      <alignment horizontal="left" vertical="top" wrapText="1"/>
    </xf>
    <xf numFmtId="0" fontId="5" fillId="7" borderId="11" xfId="0" applyFont="1" applyFill="1" applyBorder="1" applyAlignment="1">
      <alignment horizontal="left" vertical="top" wrapText="1"/>
    </xf>
    <xf numFmtId="0" fontId="5" fillId="7" borderId="12" xfId="4" applyFill="1" applyBorder="1" applyAlignment="1">
      <alignment vertical="center" wrapText="1"/>
    </xf>
    <xf numFmtId="0" fontId="5" fillId="7" borderId="13" xfId="4" applyFill="1" applyBorder="1" applyAlignment="1">
      <alignment vertical="center" wrapText="1"/>
    </xf>
    <xf numFmtId="0" fontId="5" fillId="7" borderId="11" xfId="4" applyFill="1" applyBorder="1" applyAlignment="1">
      <alignment vertical="center" wrapText="1"/>
    </xf>
    <xf numFmtId="0" fontId="5" fillId="7" borderId="12" xfId="0" applyFont="1" applyFill="1" applyBorder="1" applyAlignment="1">
      <alignment vertical="center" wrapText="1"/>
    </xf>
    <xf numFmtId="0" fontId="0" fillId="7" borderId="13" xfId="0" applyFill="1" applyBorder="1" applyAlignment="1">
      <alignment wrapText="1"/>
    </xf>
    <xf numFmtId="0" fontId="0" fillId="7" borderId="11" xfId="0" applyFill="1" applyBorder="1" applyAlignment="1">
      <alignment wrapText="1"/>
    </xf>
    <xf numFmtId="0" fontId="5" fillId="7" borderId="12" xfId="0" applyFont="1" applyFill="1" applyBorder="1" applyAlignment="1">
      <alignment horizontal="left" vertical="center" wrapText="1"/>
    </xf>
    <xf numFmtId="0" fontId="5" fillId="7" borderId="11" xfId="0" applyFont="1" applyFill="1" applyBorder="1" applyAlignment="1">
      <alignment horizontal="left" vertical="center" wrapText="1"/>
    </xf>
    <xf numFmtId="0" fontId="9" fillId="7" borderId="12" xfId="0" applyFont="1" applyFill="1" applyBorder="1" applyAlignment="1">
      <alignment horizontal="left" vertical="top" wrapText="1"/>
    </xf>
    <xf numFmtId="0" fontId="9" fillId="7" borderId="13" xfId="0" applyFont="1" applyFill="1" applyBorder="1" applyAlignment="1">
      <alignment horizontal="left" vertical="top" wrapText="1"/>
    </xf>
    <xf numFmtId="0" fontId="9" fillId="7" borderId="11" xfId="0" applyFont="1" applyFill="1" applyBorder="1" applyAlignment="1">
      <alignment horizontal="left" vertical="top" wrapText="1"/>
    </xf>
    <xf numFmtId="0" fontId="5" fillId="0" borderId="4" xfId="0" applyFont="1" applyBorder="1" applyAlignment="1">
      <alignment horizontal="left" vertical="center" wrapText="1"/>
    </xf>
    <xf numFmtId="0" fontId="12" fillId="0" borderId="0" xfId="0" applyFont="1" applyAlignment="1">
      <alignment horizontal="left" vertical="top" wrapText="1"/>
    </xf>
    <xf numFmtId="0" fontId="5" fillId="0" borderId="0" xfId="0" applyFont="1" applyAlignment="1">
      <alignment horizontal="left" vertical="center" wrapText="1"/>
    </xf>
    <xf numFmtId="0" fontId="0" fillId="0" borderId="0" xfId="0" applyAlignment="1">
      <alignment horizontal="left" vertical="center" wrapText="1"/>
    </xf>
    <xf numFmtId="0" fontId="8" fillId="2" borderId="8" xfId="0" applyFont="1" applyFill="1" applyBorder="1" applyAlignment="1">
      <alignment horizontal="center"/>
    </xf>
    <xf numFmtId="0" fontId="8" fillId="2" borderId="9" xfId="0" applyFont="1" applyFill="1" applyBorder="1" applyAlignment="1">
      <alignment horizontal="center"/>
    </xf>
    <xf numFmtId="0" fontId="8" fillId="2" borderId="10" xfId="0" applyFont="1" applyFill="1" applyBorder="1" applyAlignment="1">
      <alignment horizontal="center"/>
    </xf>
    <xf numFmtId="0" fontId="8" fillId="3" borderId="8" xfId="0" applyFont="1" applyFill="1" applyBorder="1" applyAlignment="1">
      <alignment horizontal="center"/>
    </xf>
    <xf numFmtId="0" fontId="8" fillId="3" borderId="9" xfId="0" applyFont="1" applyFill="1" applyBorder="1" applyAlignment="1">
      <alignment horizontal="center"/>
    </xf>
    <xf numFmtId="0" fontId="8" fillId="3" borderId="10" xfId="0" applyFont="1" applyFill="1" applyBorder="1" applyAlignment="1">
      <alignment horizontal="center"/>
    </xf>
    <xf numFmtId="0" fontId="5" fillId="0" borderId="15" xfId="0" applyFont="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5" xfId="0" applyBorder="1" applyAlignment="1">
      <alignment horizontal="left" vertical="center" wrapText="1"/>
    </xf>
    <xf numFmtId="0" fontId="0" fillId="0" borderId="7" xfId="0" applyBorder="1" applyAlignment="1">
      <alignment horizontal="left" vertical="center" wrapText="1"/>
    </xf>
    <xf numFmtId="0" fontId="0" fillId="0" borderId="6" xfId="0" applyBorder="1" applyAlignment="1">
      <alignment horizontal="left" vertical="center" wrapText="1"/>
    </xf>
    <xf numFmtId="0" fontId="0" fillId="0" borderId="15" xfId="0" applyBorder="1" applyAlignment="1">
      <alignment horizontal="left" vertical="center" wrapText="1"/>
    </xf>
    <xf numFmtId="0" fontId="13" fillId="0" borderId="8" xfId="0" applyFont="1" applyBorder="1" applyAlignment="1">
      <alignment horizontal="center"/>
    </xf>
    <xf numFmtId="0" fontId="13" fillId="0" borderId="10" xfId="0" applyFont="1" applyBorder="1" applyAlignment="1">
      <alignment horizontal="center"/>
    </xf>
    <xf numFmtId="0" fontId="13" fillId="0" borderId="9" xfId="0" applyFont="1" applyBorder="1" applyAlignment="1">
      <alignment horizontal="center"/>
    </xf>
    <xf numFmtId="0" fontId="8" fillId="4" borderId="8" xfId="0" applyFont="1" applyFill="1" applyBorder="1" applyAlignment="1">
      <alignment horizontal="center"/>
    </xf>
    <xf numFmtId="0" fontId="8" fillId="4" borderId="9" xfId="0" applyFont="1" applyFill="1" applyBorder="1" applyAlignment="1">
      <alignment horizontal="center"/>
    </xf>
    <xf numFmtId="0" fontId="8" fillId="4" borderId="10" xfId="0" applyFont="1" applyFill="1" applyBorder="1" applyAlignment="1">
      <alignment horizontal="center"/>
    </xf>
    <xf numFmtId="0" fontId="0" fillId="0" borderId="15" xfId="0" applyBorder="1" applyAlignment="1">
      <alignment vertical="center" wrapText="1"/>
    </xf>
    <xf numFmtId="0" fontId="0" fillId="0" borderId="17" xfId="0" applyBorder="1" applyAlignment="1">
      <alignment vertical="center" wrapText="1"/>
    </xf>
    <xf numFmtId="0" fontId="0" fillId="0" borderId="1" xfId="0" applyBorder="1" applyAlignment="1">
      <alignment vertical="center" wrapText="1"/>
    </xf>
    <xf numFmtId="0" fontId="0" fillId="0" borderId="2"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4" xfId="0" applyBorder="1" applyAlignment="1">
      <alignment horizontal="left" vertical="center" wrapText="1"/>
    </xf>
    <xf numFmtId="0" fontId="8" fillId="2" borderId="15" xfId="0" applyFont="1" applyFill="1" applyBorder="1" applyAlignment="1">
      <alignment horizontal="center"/>
    </xf>
    <xf numFmtId="0" fontId="8" fillId="2" borderId="16" xfId="0" applyFont="1" applyFill="1" applyBorder="1" applyAlignment="1">
      <alignment horizontal="center"/>
    </xf>
    <xf numFmtId="0" fontId="8" fillId="2" borderId="17" xfId="0" applyFont="1" applyFill="1" applyBorder="1" applyAlignment="1">
      <alignment horizontal="center"/>
    </xf>
    <xf numFmtId="0" fontId="8" fillId="3" borderId="15" xfId="0" applyFont="1" applyFill="1" applyBorder="1" applyAlignment="1">
      <alignment horizontal="center"/>
    </xf>
    <xf numFmtId="0" fontId="8" fillId="3" borderId="16" xfId="0" applyFont="1" applyFill="1" applyBorder="1" applyAlignment="1">
      <alignment horizontal="center"/>
    </xf>
    <xf numFmtId="0" fontId="8" fillId="3" borderId="17" xfId="0" applyFont="1" applyFill="1" applyBorder="1" applyAlignment="1">
      <alignment horizontal="center"/>
    </xf>
    <xf numFmtId="0" fontId="8" fillId="4" borderId="15" xfId="0" applyFont="1" applyFill="1" applyBorder="1" applyAlignment="1">
      <alignment horizontal="center"/>
    </xf>
    <xf numFmtId="0" fontId="8" fillId="4" borderId="16" xfId="0" applyFont="1" applyFill="1" applyBorder="1" applyAlignment="1">
      <alignment horizontal="center"/>
    </xf>
    <xf numFmtId="0" fontId="8" fillId="4" borderId="17" xfId="0" applyFont="1" applyFill="1"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6" xfId="0" applyBorder="1" applyAlignment="1">
      <alignment horizontal="center"/>
    </xf>
    <xf numFmtId="0" fontId="0" fillId="0" borderId="15" xfId="0" applyBorder="1" applyAlignment="1">
      <alignment horizontal="left" vertical="center"/>
    </xf>
    <xf numFmtId="0" fontId="0" fillId="0" borderId="17" xfId="0"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 xfId="0" applyBorder="1" applyAlignment="1">
      <alignment horizontal="center"/>
    </xf>
    <xf numFmtId="0" fontId="0" fillId="0" borderId="0" xfId="0" applyAlignment="1">
      <alignment horizontal="center"/>
    </xf>
    <xf numFmtId="0" fontId="0" fillId="0" borderId="2" xfId="0" applyBorder="1" applyAlignment="1">
      <alignment horizontal="center"/>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cellXfs>
  <cellStyles count="20">
    <cellStyle name="Comma" xfId="1" builtinId="3"/>
    <cellStyle name="Comma 2" xfId="7"/>
    <cellStyle name="Comma 3" xfId="12"/>
    <cellStyle name="Comma 3 2" xfId="18"/>
    <cellStyle name="Currency" xfId="2" builtinId="4"/>
    <cellStyle name="Normal" xfId="0" builtinId="0"/>
    <cellStyle name="Normal 2" xfId="4"/>
    <cellStyle name="Normal 3" xfId="5"/>
    <cellStyle name="Normal 3 2" xfId="13"/>
    <cellStyle name="Normal 4" xfId="6"/>
    <cellStyle name="Normal 5" xfId="8"/>
    <cellStyle name="Normal 5 2" xfId="14"/>
    <cellStyle name="Normal 6" xfId="10"/>
    <cellStyle name="Normal 6 2" xfId="16"/>
    <cellStyle name="Normal 7" xfId="19"/>
    <cellStyle name="Percent" xfId="3" builtinId="5"/>
    <cellStyle name="Percent 2" xfId="9"/>
    <cellStyle name="Percent 2 2" xfId="15"/>
    <cellStyle name="Percent 3" xfId="11"/>
    <cellStyle name="Percent 3 2" xfId="17"/>
  </cellStyles>
  <dxfs count="0"/>
  <tableStyles count="0" defaultTableStyle="TableStyleMedium9" defaultPivotStyle="PivotStyleLight16"/>
  <colors>
    <mruColors>
      <color rgb="FFCA9ED6"/>
      <color rgb="FFB475C5"/>
      <color rgb="FFFFFF99"/>
      <color rgb="FFCCFFFF"/>
      <color rgb="FFFFCCFF"/>
      <color rgb="FFCCCCFF"/>
      <color rgb="FFCCFFCC"/>
      <color rgb="FFCCE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O155"/>
  <sheetViews>
    <sheetView showGridLines="0" tabSelected="1" zoomScale="70" zoomScaleNormal="70" zoomScaleSheetLayoutView="55" workbookViewId="0">
      <pane xSplit="6" ySplit="3" topLeftCell="G4" activePane="bottomRight" state="frozen"/>
      <selection activeCell="V54" sqref="V54"/>
      <selection pane="topRight" activeCell="V54" sqref="V54"/>
      <selection pane="bottomLeft" activeCell="V54" sqref="V54"/>
      <selection pane="bottomRight" activeCell="S16" sqref="S16"/>
    </sheetView>
  </sheetViews>
  <sheetFormatPr defaultRowHeight="12.75" x14ac:dyDescent="0.2"/>
  <cols>
    <col min="1" max="1" width="2.42578125" customWidth="1"/>
    <col min="2" max="2" width="3.5703125" customWidth="1"/>
    <col min="3" max="3" width="2.42578125" customWidth="1"/>
    <col min="4" max="4" width="5" customWidth="1"/>
    <col min="5" max="5" width="4.5703125" customWidth="1"/>
    <col min="6" max="6" width="57.85546875" customWidth="1"/>
    <col min="7" max="7" width="8.85546875" customWidth="1"/>
    <col min="8" max="8" width="11.140625" customWidth="1"/>
    <col min="9" max="9" width="10" bestFit="1" customWidth="1"/>
    <col min="10" max="10" width="2.42578125" customWidth="1"/>
    <col min="11" max="11" width="38.5703125" style="88" customWidth="1"/>
    <col min="12" max="12" width="9.140625" customWidth="1"/>
  </cols>
  <sheetData>
    <row r="1" spans="1:11" ht="15" x14ac:dyDescent="0.25">
      <c r="I1" s="138" t="s">
        <v>141</v>
      </c>
    </row>
    <row r="2" spans="1:11" ht="59.25" x14ac:dyDescent="0.25">
      <c r="A2" s="126" t="s">
        <v>238</v>
      </c>
      <c r="B2" s="123"/>
      <c r="C2" s="123"/>
      <c r="D2" s="123"/>
      <c r="E2" s="123"/>
      <c r="F2" s="123"/>
      <c r="G2" s="124" t="s">
        <v>28</v>
      </c>
      <c r="H2" s="125"/>
      <c r="I2" s="122" t="s">
        <v>0</v>
      </c>
      <c r="K2" s="99" t="s">
        <v>62</v>
      </c>
    </row>
    <row r="3" spans="1:11" ht="15.75" x14ac:dyDescent="0.25">
      <c r="A3" s="127" t="s">
        <v>197</v>
      </c>
      <c r="B3" s="123"/>
      <c r="C3" s="123"/>
      <c r="D3" s="123"/>
      <c r="E3" s="123"/>
      <c r="F3" s="128">
        <v>44932</v>
      </c>
      <c r="G3" s="129"/>
      <c r="H3" s="37"/>
      <c r="I3" s="26"/>
      <c r="K3" s="100"/>
    </row>
    <row r="4" spans="1:11" s="48" customFormat="1" ht="56.25" customHeight="1" x14ac:dyDescent="0.25">
      <c r="A4" s="134" t="s">
        <v>38</v>
      </c>
      <c r="B4" s="130"/>
      <c r="C4" s="130"/>
      <c r="D4" s="130"/>
      <c r="E4" s="130"/>
      <c r="F4" s="131"/>
      <c r="G4" s="132" t="s">
        <v>22</v>
      </c>
      <c r="H4" s="47"/>
      <c r="K4" s="101" t="s">
        <v>229</v>
      </c>
    </row>
    <row r="5" spans="1:11" ht="15" x14ac:dyDescent="0.2">
      <c r="A5" s="30"/>
      <c r="B5" s="50" t="s">
        <v>1</v>
      </c>
      <c r="C5" s="51"/>
      <c r="D5" s="51"/>
      <c r="E5" s="51"/>
      <c r="F5" s="51"/>
      <c r="G5" s="51"/>
      <c r="H5" s="30"/>
      <c r="I5" s="30"/>
      <c r="J5" s="30"/>
      <c r="K5" s="32"/>
    </row>
    <row r="6" spans="1:11" ht="15" customHeight="1" x14ac:dyDescent="0.2">
      <c r="A6" s="30"/>
      <c r="B6" s="51"/>
      <c r="C6" s="51" t="s">
        <v>155</v>
      </c>
      <c r="D6" s="51"/>
      <c r="E6" s="51"/>
      <c r="F6" s="51"/>
      <c r="G6" s="51"/>
      <c r="H6" s="30"/>
      <c r="I6" s="133">
        <v>47090.514660814646</v>
      </c>
      <c r="J6" s="30"/>
      <c r="K6" s="144" t="s">
        <v>228</v>
      </c>
    </row>
    <row r="7" spans="1:11" ht="15" customHeight="1" x14ac:dyDescent="0.2">
      <c r="A7" s="30"/>
      <c r="B7" s="51"/>
      <c r="C7" s="51" t="s">
        <v>156</v>
      </c>
      <c r="D7" s="51"/>
      <c r="E7" s="51"/>
      <c r="F7" s="52"/>
      <c r="G7" s="51"/>
      <c r="H7" s="30"/>
      <c r="I7" s="51"/>
      <c r="J7" s="30"/>
      <c r="K7" s="145"/>
    </row>
    <row r="8" spans="1:11" ht="15" customHeight="1" x14ac:dyDescent="0.2">
      <c r="A8" s="30"/>
      <c r="B8" s="51"/>
      <c r="C8" s="51"/>
      <c r="D8" s="51"/>
      <c r="E8" s="51"/>
      <c r="F8" s="51"/>
      <c r="G8" s="51"/>
      <c r="H8" s="30"/>
      <c r="I8" s="51"/>
      <c r="J8" s="30"/>
      <c r="K8" s="145"/>
    </row>
    <row r="9" spans="1:11" ht="15" customHeight="1" x14ac:dyDescent="0.2">
      <c r="A9" s="30"/>
      <c r="B9" s="51"/>
      <c r="C9" s="51"/>
      <c r="D9" s="51"/>
      <c r="E9" s="51"/>
      <c r="F9" s="51"/>
      <c r="G9" s="51"/>
      <c r="H9" s="30"/>
      <c r="I9" s="51"/>
      <c r="J9" s="30"/>
      <c r="K9" s="145"/>
    </row>
    <row r="10" spans="1:11" ht="15" customHeight="1" x14ac:dyDescent="0.2">
      <c r="A10" s="30"/>
      <c r="B10" s="51"/>
      <c r="C10" s="51"/>
      <c r="D10" s="51"/>
      <c r="E10" s="51"/>
      <c r="F10" s="51"/>
      <c r="G10" s="51"/>
      <c r="H10" s="30"/>
      <c r="I10" s="51"/>
      <c r="J10" s="30"/>
      <c r="K10" s="145"/>
    </row>
    <row r="11" spans="1:11" ht="15" customHeight="1" x14ac:dyDescent="0.2">
      <c r="A11" s="30"/>
      <c r="B11" s="51"/>
      <c r="C11" s="51"/>
      <c r="D11" s="51"/>
      <c r="E11" s="51"/>
      <c r="F11" s="51"/>
      <c r="G11" s="51"/>
      <c r="H11" s="30"/>
      <c r="I11" s="51"/>
      <c r="J11" s="30"/>
      <c r="K11" s="145"/>
    </row>
    <row r="12" spans="1:11" ht="15" customHeight="1" x14ac:dyDescent="0.2">
      <c r="A12" s="30"/>
      <c r="B12" s="51"/>
      <c r="C12" s="51"/>
      <c r="D12" s="51"/>
      <c r="E12" s="51"/>
      <c r="F12" s="51"/>
      <c r="G12" s="51"/>
      <c r="H12" s="30"/>
      <c r="I12" s="51"/>
      <c r="J12" s="30"/>
      <c r="K12" s="145"/>
    </row>
    <row r="13" spans="1:11" ht="15" customHeight="1" x14ac:dyDescent="0.2">
      <c r="A13" s="30"/>
      <c r="B13" s="51"/>
      <c r="C13" s="51"/>
      <c r="D13" s="51"/>
      <c r="E13" s="51"/>
      <c r="F13" s="51"/>
      <c r="G13" s="51"/>
      <c r="H13" s="30"/>
      <c r="I13" s="51"/>
      <c r="J13" s="30"/>
      <c r="K13" s="145"/>
    </row>
    <row r="14" spans="1:11" ht="15" customHeight="1" x14ac:dyDescent="0.2">
      <c r="A14" s="30"/>
      <c r="B14" s="51"/>
      <c r="C14" s="51"/>
      <c r="D14" s="51"/>
      <c r="E14" s="51"/>
      <c r="F14" s="51"/>
      <c r="G14" s="51"/>
      <c r="H14" s="30"/>
      <c r="I14" s="51"/>
      <c r="J14" s="30"/>
      <c r="K14" s="145"/>
    </row>
    <row r="15" spans="1:11" ht="15" customHeight="1" x14ac:dyDescent="0.2">
      <c r="A15" s="30"/>
      <c r="B15" s="51"/>
      <c r="C15" s="51"/>
      <c r="D15" s="51"/>
      <c r="E15" s="51"/>
      <c r="F15" s="51"/>
      <c r="G15" s="51"/>
      <c r="H15" s="30"/>
      <c r="I15" s="51"/>
      <c r="J15" s="30"/>
      <c r="K15" s="145"/>
    </row>
    <row r="16" spans="1:11" ht="15" customHeight="1" x14ac:dyDescent="0.2">
      <c r="A16" s="30"/>
      <c r="B16" s="51"/>
      <c r="C16" s="51"/>
      <c r="D16" s="51"/>
      <c r="E16" s="51"/>
      <c r="F16" s="51"/>
      <c r="G16" s="51"/>
      <c r="H16" s="30"/>
      <c r="I16" s="51"/>
      <c r="J16" s="30"/>
      <c r="K16" s="145"/>
    </row>
    <row r="17" spans="1:11" ht="15" customHeight="1" x14ac:dyDescent="0.2">
      <c r="A17" s="30"/>
      <c r="B17" s="51"/>
      <c r="C17" s="51"/>
      <c r="D17" s="51"/>
      <c r="E17" s="51"/>
      <c r="F17" s="51"/>
      <c r="G17" s="51"/>
      <c r="H17" s="30"/>
      <c r="I17" s="51"/>
      <c r="J17" s="30"/>
      <c r="K17" s="146"/>
    </row>
    <row r="18" spans="1:11" ht="14.25" x14ac:dyDescent="0.2">
      <c r="A18" s="30"/>
      <c r="B18" s="51"/>
      <c r="C18" s="51"/>
      <c r="D18" s="51"/>
      <c r="E18" s="51"/>
      <c r="F18" s="51"/>
      <c r="G18" s="51"/>
      <c r="H18" s="30"/>
      <c r="I18" s="51"/>
      <c r="J18" s="30"/>
      <c r="K18" s="44"/>
    </row>
    <row r="19" spans="1:11" ht="43.7" customHeight="1" x14ac:dyDescent="0.2">
      <c r="A19" s="30"/>
      <c r="B19" s="51"/>
      <c r="C19" s="51" t="s">
        <v>30</v>
      </c>
      <c r="D19" s="51"/>
      <c r="E19" s="51"/>
      <c r="F19" s="51"/>
      <c r="G19" s="51"/>
      <c r="H19" s="30"/>
      <c r="I19" s="56"/>
      <c r="J19" s="30"/>
      <c r="K19" s="147" t="s">
        <v>236</v>
      </c>
    </row>
    <row r="20" spans="1:11" ht="14.25" x14ac:dyDescent="0.2">
      <c r="A20" s="30"/>
      <c r="B20" s="51"/>
      <c r="C20" s="51"/>
      <c r="D20" s="51" t="s">
        <v>63</v>
      </c>
      <c r="E20" s="51"/>
      <c r="F20" s="51"/>
      <c r="G20" s="51" t="s">
        <v>23</v>
      </c>
      <c r="H20" s="30"/>
      <c r="I20" s="133">
        <v>52152.922171115082</v>
      </c>
      <c r="J20" s="30"/>
      <c r="K20" s="148"/>
    </row>
    <row r="21" spans="1:11" ht="14.25" x14ac:dyDescent="0.2">
      <c r="A21" s="30"/>
      <c r="B21" s="51"/>
      <c r="C21" s="51"/>
      <c r="D21" s="51" t="s">
        <v>64</v>
      </c>
      <c r="E21" s="51"/>
      <c r="F21" s="51"/>
      <c r="G21" s="51" t="s">
        <v>23</v>
      </c>
      <c r="H21" s="30"/>
      <c r="I21" s="133">
        <v>40995.376018412928</v>
      </c>
      <c r="J21" s="30"/>
      <c r="K21" s="149"/>
    </row>
    <row r="22" spans="1:11" ht="14.25" x14ac:dyDescent="0.2">
      <c r="A22" s="30"/>
      <c r="B22" s="51"/>
      <c r="C22" s="51"/>
      <c r="D22" s="51" t="s">
        <v>29</v>
      </c>
      <c r="E22" s="51"/>
      <c r="F22" s="51"/>
      <c r="G22" s="51" t="s">
        <v>23</v>
      </c>
      <c r="H22" s="30"/>
      <c r="I22" s="133">
        <v>20844.462923662039</v>
      </c>
      <c r="J22" s="30"/>
      <c r="K22" s="140" t="s">
        <v>234</v>
      </c>
    </row>
    <row r="23" spans="1:11" ht="14.25" x14ac:dyDescent="0.2">
      <c r="A23" s="30"/>
      <c r="B23" s="51"/>
      <c r="C23" s="51"/>
      <c r="D23" s="51"/>
      <c r="E23" s="51"/>
      <c r="F23" s="51"/>
      <c r="G23" s="51"/>
      <c r="H23" s="30"/>
      <c r="I23" s="51"/>
      <c r="J23" s="30"/>
      <c r="K23" s="140" t="s">
        <v>235</v>
      </c>
    </row>
    <row r="24" spans="1:11" ht="14.25" x14ac:dyDescent="0.2">
      <c r="A24" s="30"/>
      <c r="B24" s="51"/>
      <c r="C24" s="51" t="s">
        <v>43</v>
      </c>
      <c r="D24" s="51"/>
      <c r="E24" s="51"/>
      <c r="F24" s="51"/>
      <c r="G24" s="51"/>
      <c r="H24" s="30"/>
      <c r="I24" s="57"/>
      <c r="J24" s="30"/>
      <c r="K24" s="86"/>
    </row>
    <row r="25" spans="1:11" ht="14.25" x14ac:dyDescent="0.2">
      <c r="A25" s="30"/>
      <c r="B25" s="51"/>
      <c r="C25" s="51"/>
      <c r="D25" s="51" t="s">
        <v>190</v>
      </c>
      <c r="E25" s="51"/>
      <c r="F25" s="51"/>
      <c r="G25" s="51" t="s">
        <v>23</v>
      </c>
      <c r="H25" s="30"/>
      <c r="I25" s="133">
        <v>6960.8103266630978</v>
      </c>
      <c r="J25" s="30"/>
      <c r="K25" s="150" t="s">
        <v>209</v>
      </c>
    </row>
    <row r="26" spans="1:11" ht="14.25" x14ac:dyDescent="0.2">
      <c r="A26" s="30"/>
      <c r="B26" s="51"/>
      <c r="C26" s="51"/>
      <c r="D26" s="51" t="s">
        <v>31</v>
      </c>
      <c r="E26" s="51"/>
      <c r="F26" s="51"/>
      <c r="G26" s="51" t="s">
        <v>23</v>
      </c>
      <c r="H26" s="30"/>
      <c r="I26" s="133">
        <v>11173.030647448788</v>
      </c>
      <c r="J26" s="30"/>
      <c r="K26" s="151"/>
    </row>
    <row r="27" spans="1:11" ht="14.25" x14ac:dyDescent="0.2">
      <c r="A27" s="30"/>
      <c r="B27" s="51"/>
      <c r="C27" s="51"/>
      <c r="D27" s="51" t="s">
        <v>66</v>
      </c>
      <c r="E27" s="51"/>
      <c r="F27" s="51"/>
      <c r="G27" s="51" t="s">
        <v>23</v>
      </c>
      <c r="H27" s="30"/>
      <c r="I27" s="133">
        <v>15783.450174950416</v>
      </c>
      <c r="J27" s="30"/>
      <c r="K27" s="151"/>
    </row>
    <row r="28" spans="1:11" ht="14.25" x14ac:dyDescent="0.2">
      <c r="A28" s="30"/>
      <c r="B28" s="51"/>
      <c r="C28" s="51"/>
      <c r="D28" s="51" t="s">
        <v>70</v>
      </c>
      <c r="E28" s="51"/>
      <c r="F28" s="51"/>
      <c r="G28" s="51" t="s">
        <v>23</v>
      </c>
      <c r="H28" s="30"/>
      <c r="I28" s="133">
        <v>10262.516971749465</v>
      </c>
      <c r="J28" s="30"/>
      <c r="K28" s="151"/>
    </row>
    <row r="29" spans="1:11" ht="14.25" x14ac:dyDescent="0.2">
      <c r="A29" s="30"/>
      <c r="B29" s="51"/>
      <c r="C29" s="51"/>
      <c r="D29" s="51" t="s">
        <v>162</v>
      </c>
      <c r="E29" s="51"/>
      <c r="F29" s="51"/>
      <c r="G29" s="51" t="s">
        <v>23</v>
      </c>
      <c r="H29" s="30"/>
      <c r="I29" s="133" t="s">
        <v>163</v>
      </c>
      <c r="J29" s="30"/>
      <c r="K29" s="152"/>
    </row>
    <row r="30" spans="1:11" ht="14.25" x14ac:dyDescent="0.2">
      <c r="A30" s="30"/>
      <c r="B30" s="51"/>
      <c r="C30" s="51"/>
      <c r="D30" s="51"/>
      <c r="E30" s="51"/>
      <c r="F30" s="51"/>
      <c r="G30" s="51"/>
      <c r="H30" s="30"/>
      <c r="I30" s="57"/>
      <c r="J30" s="30"/>
      <c r="K30" s="44"/>
    </row>
    <row r="31" spans="1:11" ht="29.25" customHeight="1" x14ac:dyDescent="0.2">
      <c r="A31" s="30"/>
      <c r="B31" s="51"/>
      <c r="C31" s="51" t="s">
        <v>125</v>
      </c>
      <c r="D31" s="51"/>
      <c r="E31" s="51"/>
      <c r="F31" s="51"/>
      <c r="G31" s="51" t="s">
        <v>23</v>
      </c>
      <c r="H31" s="30"/>
      <c r="I31" s="133">
        <v>3330.1903894760248</v>
      </c>
      <c r="J31" s="30"/>
      <c r="K31" s="102" t="s">
        <v>149</v>
      </c>
    </row>
    <row r="32" spans="1:11" ht="14.25" x14ac:dyDescent="0.2">
      <c r="A32" s="30"/>
      <c r="B32" s="51"/>
      <c r="C32" s="51" t="s">
        <v>126</v>
      </c>
      <c r="D32" s="51"/>
      <c r="E32" s="51"/>
      <c r="F32" s="51"/>
      <c r="G32" s="51" t="s">
        <v>23</v>
      </c>
      <c r="H32" s="30"/>
      <c r="I32" s="133">
        <v>1866.5854934979434</v>
      </c>
      <c r="J32" s="30"/>
      <c r="K32" s="102" t="s">
        <v>150</v>
      </c>
    </row>
    <row r="33" spans="1:11" ht="14.25" x14ac:dyDescent="0.2">
      <c r="A33" s="30"/>
      <c r="B33" s="51"/>
      <c r="C33" s="51" t="s">
        <v>127</v>
      </c>
      <c r="D33" s="51"/>
      <c r="E33" s="51"/>
      <c r="F33" s="51"/>
      <c r="G33" s="51" t="s">
        <v>23</v>
      </c>
      <c r="H33" s="30"/>
      <c r="I33" s="136" t="s">
        <v>163</v>
      </c>
      <c r="J33" s="30"/>
      <c r="K33" s="102" t="s">
        <v>150</v>
      </c>
    </row>
    <row r="34" spans="1:11" ht="14.25" x14ac:dyDescent="0.2">
      <c r="A34" s="30"/>
      <c r="B34" s="51"/>
      <c r="C34" s="51"/>
      <c r="D34" s="51"/>
      <c r="E34" s="51"/>
      <c r="F34" s="51"/>
      <c r="G34" s="51"/>
      <c r="H34" s="30"/>
      <c r="I34" s="117"/>
      <c r="J34" s="30"/>
      <c r="K34" s="44"/>
    </row>
    <row r="35" spans="1:11" ht="14.25" x14ac:dyDescent="0.2">
      <c r="A35" s="30"/>
      <c r="B35" s="51"/>
      <c r="C35" s="51" t="s">
        <v>34</v>
      </c>
      <c r="D35" s="51"/>
      <c r="E35" s="51"/>
      <c r="F35" s="51"/>
      <c r="G35" s="51" t="s">
        <v>23</v>
      </c>
      <c r="H35" s="30"/>
      <c r="I35" s="135" t="s">
        <v>163</v>
      </c>
      <c r="J35" s="30"/>
      <c r="K35" s="89"/>
    </row>
    <row r="36" spans="1:11" ht="14.25" x14ac:dyDescent="0.2">
      <c r="A36" s="30"/>
      <c r="B36" s="51"/>
      <c r="C36" s="51"/>
      <c r="D36" s="51"/>
      <c r="E36" s="51"/>
      <c r="F36" s="51"/>
      <c r="G36" s="51"/>
      <c r="H36" s="30"/>
      <c r="I36" s="118"/>
      <c r="J36" s="30"/>
      <c r="K36" s="44"/>
    </row>
    <row r="37" spans="1:11" ht="14.25" x14ac:dyDescent="0.2">
      <c r="A37" s="30"/>
      <c r="B37" s="51"/>
      <c r="C37" s="51" t="s">
        <v>44</v>
      </c>
      <c r="D37" s="51"/>
      <c r="E37" s="51"/>
      <c r="F37" s="51"/>
      <c r="G37" s="51" t="s">
        <v>23</v>
      </c>
      <c r="H37" s="30"/>
      <c r="I37" s="133">
        <v>25936.983719738011</v>
      </c>
      <c r="J37" s="30"/>
      <c r="K37" s="102" t="s">
        <v>151</v>
      </c>
    </row>
    <row r="38" spans="1:11" ht="14.25" x14ac:dyDescent="0.2">
      <c r="A38" s="30"/>
      <c r="B38" s="51"/>
      <c r="C38" s="51"/>
      <c r="D38" s="51"/>
      <c r="E38" s="51"/>
      <c r="F38" s="51"/>
      <c r="G38" s="51"/>
      <c r="H38" s="30"/>
      <c r="I38" s="58"/>
      <c r="J38" s="30"/>
      <c r="K38" s="44"/>
    </row>
    <row r="39" spans="1:11" ht="15" x14ac:dyDescent="0.2">
      <c r="A39" s="30"/>
      <c r="B39" s="50" t="s">
        <v>46</v>
      </c>
      <c r="C39" s="51"/>
      <c r="D39" s="51"/>
      <c r="E39" s="51"/>
      <c r="F39" s="51"/>
      <c r="G39" s="51"/>
      <c r="H39" s="30"/>
      <c r="I39" s="58"/>
      <c r="J39" s="30"/>
      <c r="K39" s="104" t="s">
        <v>45</v>
      </c>
    </row>
    <row r="40" spans="1:11" ht="14.25" x14ac:dyDescent="0.2">
      <c r="A40" s="30"/>
      <c r="B40" s="51"/>
      <c r="C40" s="51" t="s">
        <v>36</v>
      </c>
      <c r="D40" s="51"/>
      <c r="E40" s="51"/>
      <c r="F40" s="51"/>
      <c r="G40" s="51" t="s">
        <v>27</v>
      </c>
      <c r="H40" s="30"/>
      <c r="I40" s="57"/>
      <c r="J40" s="30"/>
      <c r="K40" s="103" t="s">
        <v>73</v>
      </c>
    </row>
    <row r="41" spans="1:11" ht="14.25" x14ac:dyDescent="0.2">
      <c r="A41" s="30"/>
      <c r="B41" s="51"/>
      <c r="C41" s="51" t="s">
        <v>33</v>
      </c>
      <c r="D41" s="51"/>
      <c r="E41" s="51"/>
      <c r="F41" s="51"/>
      <c r="G41" s="51" t="s">
        <v>27</v>
      </c>
      <c r="H41" s="30"/>
      <c r="I41" s="58"/>
      <c r="J41" s="30"/>
      <c r="K41" s="103" t="s">
        <v>72</v>
      </c>
    </row>
    <row r="42" spans="1:11" ht="14.25" x14ac:dyDescent="0.2">
      <c r="A42" s="30"/>
      <c r="B42" s="51"/>
      <c r="C42" s="51" t="s">
        <v>35</v>
      </c>
      <c r="D42" s="51"/>
      <c r="E42" s="51"/>
      <c r="F42" s="51"/>
      <c r="G42" s="51" t="s">
        <v>27</v>
      </c>
      <c r="H42" s="30"/>
      <c r="I42" s="58"/>
      <c r="J42" s="30"/>
      <c r="K42" s="103"/>
    </row>
    <row r="43" spans="1:11" ht="14.25" x14ac:dyDescent="0.2">
      <c r="A43" s="30"/>
      <c r="B43" s="51"/>
      <c r="C43" s="51" t="s">
        <v>37</v>
      </c>
      <c r="D43" s="51"/>
      <c r="E43" s="51"/>
      <c r="F43" s="51"/>
      <c r="G43" s="51" t="s">
        <v>27</v>
      </c>
      <c r="H43" s="30"/>
      <c r="I43" s="58"/>
      <c r="J43" s="30"/>
      <c r="K43" s="103"/>
    </row>
    <row r="44" spans="1:11" ht="14.25" x14ac:dyDescent="0.2">
      <c r="A44" s="30"/>
      <c r="B44" s="51"/>
      <c r="C44" s="51" t="s">
        <v>32</v>
      </c>
      <c r="D44" s="51"/>
      <c r="E44" s="51"/>
      <c r="F44" s="51"/>
      <c r="G44" s="51" t="s">
        <v>27</v>
      </c>
      <c r="H44" s="30"/>
      <c r="I44" s="58"/>
      <c r="J44" s="30"/>
      <c r="K44" s="103"/>
    </row>
    <row r="45" spans="1:11" ht="14.25" x14ac:dyDescent="0.2">
      <c r="A45" s="30"/>
      <c r="B45" s="51"/>
      <c r="C45" s="51" t="s">
        <v>69</v>
      </c>
      <c r="D45" s="51"/>
      <c r="E45" s="51"/>
      <c r="F45" s="51"/>
      <c r="G45" s="51" t="s">
        <v>27</v>
      </c>
      <c r="H45" s="30"/>
      <c r="I45" s="58"/>
      <c r="J45" s="30"/>
      <c r="K45" s="103"/>
    </row>
    <row r="46" spans="1:11" ht="14.25" x14ac:dyDescent="0.2">
      <c r="A46" s="30"/>
      <c r="B46" s="51"/>
      <c r="C46" s="51" t="s">
        <v>71</v>
      </c>
      <c r="D46" s="51"/>
      <c r="E46" s="51"/>
      <c r="F46" s="51"/>
      <c r="G46" s="51" t="s">
        <v>27</v>
      </c>
      <c r="H46" s="30"/>
      <c r="I46" s="58"/>
      <c r="J46" s="30"/>
      <c r="K46" s="105"/>
    </row>
    <row r="47" spans="1:11" ht="14.25" x14ac:dyDescent="0.2">
      <c r="A47" s="30"/>
      <c r="B47" s="51"/>
      <c r="C47" s="51"/>
      <c r="D47" s="51"/>
      <c r="E47" s="51"/>
      <c r="F47" s="51"/>
      <c r="G47" s="51"/>
      <c r="H47" s="30"/>
      <c r="I47" s="58"/>
      <c r="J47" s="30"/>
      <c r="K47" s="44"/>
    </row>
    <row r="48" spans="1:11" ht="15" x14ac:dyDescent="0.2">
      <c r="A48" s="30"/>
      <c r="B48" s="50" t="s">
        <v>74</v>
      </c>
      <c r="C48" s="51"/>
      <c r="D48" s="51"/>
      <c r="E48" s="51"/>
      <c r="F48" s="51"/>
      <c r="G48" s="51" t="s">
        <v>27</v>
      </c>
      <c r="H48" s="30"/>
      <c r="I48" s="58"/>
      <c r="J48" s="30"/>
      <c r="K48" s="104" t="s">
        <v>152</v>
      </c>
    </row>
    <row r="49" spans="1:11" ht="14.25" x14ac:dyDescent="0.2">
      <c r="A49" s="30"/>
      <c r="B49" s="51"/>
      <c r="C49" s="51"/>
      <c r="D49" s="51"/>
      <c r="E49" s="51"/>
      <c r="F49" s="51"/>
      <c r="G49" s="51"/>
      <c r="H49" s="30"/>
      <c r="I49" s="58"/>
      <c r="J49" s="30"/>
      <c r="K49" s="105" t="s">
        <v>153</v>
      </c>
    </row>
    <row r="50" spans="1:11" s="4" customFormat="1" ht="15" thickBot="1" x14ac:dyDescent="0.25">
      <c r="A50" s="33"/>
      <c r="B50" s="53"/>
      <c r="C50" s="53"/>
      <c r="D50" s="53"/>
      <c r="E50" s="53"/>
      <c r="F50" s="53"/>
      <c r="G50" s="53"/>
      <c r="H50" s="33"/>
      <c r="I50" s="59"/>
      <c r="J50" s="33"/>
      <c r="K50" s="90"/>
    </row>
    <row r="51" spans="1:11" ht="15" x14ac:dyDescent="0.2">
      <c r="A51" s="30"/>
      <c r="B51" s="50" t="s">
        <v>2</v>
      </c>
      <c r="C51" s="51"/>
      <c r="D51" s="51"/>
      <c r="E51" s="51"/>
      <c r="F51" s="51"/>
      <c r="G51" s="51"/>
      <c r="H51" s="30"/>
      <c r="I51" s="56"/>
      <c r="J51" s="30"/>
      <c r="K51" s="32"/>
    </row>
    <row r="52" spans="1:11" ht="14.25" x14ac:dyDescent="0.2">
      <c r="A52" s="30"/>
      <c r="B52" s="51"/>
      <c r="C52" s="51" t="s">
        <v>4</v>
      </c>
      <c r="D52" s="51"/>
      <c r="E52" s="51"/>
      <c r="F52" s="51"/>
      <c r="G52" s="51" t="s">
        <v>23</v>
      </c>
      <c r="H52" s="30"/>
      <c r="I52" s="133">
        <v>3242.096206178428</v>
      </c>
      <c r="J52" s="30"/>
      <c r="K52" s="32"/>
    </row>
    <row r="53" spans="1:11" ht="14.25" x14ac:dyDescent="0.2">
      <c r="A53" s="30"/>
      <c r="B53" s="51"/>
      <c r="C53" s="51" t="s">
        <v>47</v>
      </c>
      <c r="D53" s="51"/>
      <c r="E53" s="51"/>
      <c r="F53" s="51"/>
      <c r="G53" s="51" t="s">
        <v>23</v>
      </c>
      <c r="H53" s="30"/>
      <c r="I53" s="135" t="s">
        <v>163</v>
      </c>
      <c r="J53" s="30"/>
      <c r="K53" s="32"/>
    </row>
    <row r="54" spans="1:11" ht="14.25" x14ac:dyDescent="0.2">
      <c r="A54" s="30"/>
      <c r="B54" s="51"/>
      <c r="C54" s="51" t="s">
        <v>6</v>
      </c>
      <c r="D54" s="51"/>
      <c r="E54" s="51"/>
      <c r="F54" s="51"/>
      <c r="G54" s="51" t="s">
        <v>23</v>
      </c>
      <c r="H54" s="30"/>
      <c r="I54" s="133">
        <v>2595.5119030002452</v>
      </c>
      <c r="J54" s="30"/>
      <c r="K54" s="32"/>
    </row>
    <row r="55" spans="1:11" ht="14.25" x14ac:dyDescent="0.2">
      <c r="A55" s="30"/>
      <c r="B55" s="51"/>
      <c r="C55" s="51" t="s">
        <v>40</v>
      </c>
      <c r="D55" s="51"/>
      <c r="E55" s="51"/>
      <c r="F55" s="51"/>
      <c r="G55" s="51" t="s">
        <v>23</v>
      </c>
      <c r="H55" s="30"/>
      <c r="I55" s="135" t="s">
        <v>163</v>
      </c>
      <c r="J55" s="30"/>
      <c r="K55" s="32"/>
    </row>
    <row r="56" spans="1:11" ht="14.25" x14ac:dyDescent="0.2">
      <c r="A56" s="30"/>
      <c r="B56" s="51"/>
      <c r="C56" s="51" t="s">
        <v>7</v>
      </c>
      <c r="D56" s="51"/>
      <c r="E56" s="51"/>
      <c r="F56" s="51"/>
      <c r="G56" s="51" t="s">
        <v>23</v>
      </c>
      <c r="H56" s="30"/>
      <c r="I56" s="133">
        <v>828.50813118123631</v>
      </c>
      <c r="J56" s="30"/>
      <c r="K56" s="32"/>
    </row>
    <row r="57" spans="1:11" ht="14.25" x14ac:dyDescent="0.2">
      <c r="A57" s="30"/>
      <c r="B57" s="51"/>
      <c r="C57" s="51" t="s">
        <v>48</v>
      </c>
      <c r="D57" s="51"/>
      <c r="E57" s="51"/>
      <c r="F57" s="51"/>
      <c r="G57" s="51" t="s">
        <v>24</v>
      </c>
      <c r="H57" s="30"/>
      <c r="I57" s="133">
        <v>539.50393809286948</v>
      </c>
      <c r="J57" s="30"/>
      <c r="K57" s="32"/>
    </row>
    <row r="58" spans="1:11" ht="14.25" x14ac:dyDescent="0.2">
      <c r="A58" s="30"/>
      <c r="B58" s="51"/>
      <c r="C58" s="51" t="s">
        <v>5</v>
      </c>
      <c r="D58" s="51"/>
      <c r="E58" s="51"/>
      <c r="F58" s="51"/>
      <c r="G58" s="51" t="s">
        <v>23</v>
      </c>
      <c r="H58" s="30"/>
      <c r="I58" s="133">
        <v>212.62111543261824</v>
      </c>
      <c r="J58" s="30"/>
      <c r="K58" s="32"/>
    </row>
    <row r="59" spans="1:11" ht="14.25" x14ac:dyDescent="0.2">
      <c r="A59" s="30"/>
      <c r="B59" s="51"/>
      <c r="C59" s="51" t="s">
        <v>3</v>
      </c>
      <c r="D59" s="51"/>
      <c r="E59" s="51"/>
      <c r="F59" s="51"/>
      <c r="G59" s="51" t="s">
        <v>23</v>
      </c>
      <c r="H59" s="30"/>
      <c r="I59" s="133">
        <v>478.39750972339107</v>
      </c>
      <c r="J59" s="30"/>
      <c r="K59" s="32"/>
    </row>
    <row r="60" spans="1:11" ht="14.25" x14ac:dyDescent="0.2">
      <c r="A60" s="30"/>
      <c r="B60" s="51"/>
      <c r="C60" s="51"/>
      <c r="D60" s="51"/>
      <c r="E60" s="51"/>
      <c r="F60" s="51"/>
      <c r="G60" s="51"/>
      <c r="H60" s="30"/>
      <c r="I60" s="51"/>
      <c r="J60" s="30"/>
      <c r="K60" s="32"/>
    </row>
    <row r="61" spans="1:11" s="4" customFormat="1" ht="15" thickBot="1" x14ac:dyDescent="0.25">
      <c r="A61" s="33"/>
      <c r="B61" s="53"/>
      <c r="C61" s="53"/>
      <c r="D61" s="53"/>
      <c r="E61" s="53"/>
      <c r="F61" s="53"/>
      <c r="G61" s="53"/>
      <c r="H61" s="33"/>
      <c r="I61" s="53"/>
      <c r="J61" s="33"/>
      <c r="K61" s="90"/>
    </row>
    <row r="62" spans="1:11" ht="15" x14ac:dyDescent="0.2">
      <c r="A62" s="30"/>
      <c r="B62" s="50" t="s">
        <v>8</v>
      </c>
      <c r="C62" s="51"/>
      <c r="D62" s="51"/>
      <c r="E62" s="51"/>
      <c r="F62" s="51"/>
      <c r="G62" s="51"/>
      <c r="H62" s="30"/>
      <c r="I62" s="51"/>
      <c r="J62" s="30"/>
      <c r="K62" s="32"/>
    </row>
    <row r="63" spans="1:11" ht="14.25" x14ac:dyDescent="0.2">
      <c r="A63" s="30"/>
      <c r="B63" s="51"/>
      <c r="C63" s="51" t="s">
        <v>49</v>
      </c>
      <c r="D63" s="51"/>
      <c r="E63" s="51"/>
      <c r="F63" s="51"/>
      <c r="G63" s="51" t="s">
        <v>27</v>
      </c>
      <c r="H63" s="30"/>
      <c r="I63" s="51"/>
      <c r="J63" s="30"/>
      <c r="K63" s="106" t="s">
        <v>154</v>
      </c>
    </row>
    <row r="64" spans="1:11" ht="14.25" x14ac:dyDescent="0.2">
      <c r="A64" s="30"/>
      <c r="B64" s="51"/>
      <c r="C64" s="51" t="s">
        <v>26</v>
      </c>
      <c r="D64" s="51"/>
      <c r="E64" s="51"/>
      <c r="F64" s="51"/>
      <c r="G64" s="51" t="s">
        <v>27</v>
      </c>
      <c r="H64" s="30"/>
      <c r="I64" s="51"/>
      <c r="J64" s="30"/>
      <c r="K64" s="107" t="s">
        <v>154</v>
      </c>
    </row>
    <row r="65" spans="1:11" ht="25.5" x14ac:dyDescent="0.2">
      <c r="A65" s="30"/>
      <c r="B65" s="51"/>
      <c r="C65" s="51" t="s">
        <v>41</v>
      </c>
      <c r="D65" s="51"/>
      <c r="E65" s="51"/>
      <c r="F65" s="51"/>
      <c r="G65" s="51" t="s">
        <v>27</v>
      </c>
      <c r="H65" s="30"/>
      <c r="I65" s="51"/>
      <c r="J65" s="30"/>
      <c r="K65" s="102" t="s">
        <v>174</v>
      </c>
    </row>
    <row r="66" spans="1:11" ht="14.25" x14ac:dyDescent="0.2">
      <c r="A66" s="30"/>
      <c r="B66" s="51"/>
      <c r="C66" s="51"/>
      <c r="D66" s="51"/>
      <c r="E66" s="51"/>
      <c r="F66" s="51"/>
      <c r="G66" s="51"/>
      <c r="H66" s="30"/>
      <c r="I66" s="51"/>
      <c r="J66" s="30"/>
      <c r="K66" s="91"/>
    </row>
    <row r="67" spans="1:11" s="4" customFormat="1" ht="15" thickBot="1" x14ac:dyDescent="0.25">
      <c r="A67" s="33"/>
      <c r="B67" s="53"/>
      <c r="C67" s="53"/>
      <c r="D67" s="53"/>
      <c r="E67" s="53"/>
      <c r="F67" s="53"/>
      <c r="G67" s="53"/>
      <c r="H67" s="33"/>
      <c r="I67" s="53"/>
      <c r="J67" s="33"/>
      <c r="K67" s="90"/>
    </row>
    <row r="68" spans="1:11" ht="15" x14ac:dyDescent="0.2">
      <c r="A68" s="30"/>
      <c r="B68" s="50" t="s">
        <v>183</v>
      </c>
      <c r="C68" s="51"/>
      <c r="D68" s="51"/>
      <c r="E68" s="51"/>
      <c r="F68" s="51"/>
      <c r="G68" s="51"/>
      <c r="H68" s="30"/>
      <c r="I68" s="51"/>
      <c r="J68" s="30"/>
      <c r="K68" s="32"/>
    </row>
    <row r="69" spans="1:11" ht="14.25" x14ac:dyDescent="0.2">
      <c r="A69" s="30"/>
      <c r="B69" s="51"/>
      <c r="C69" s="51"/>
      <c r="D69" s="51"/>
      <c r="E69" s="51"/>
      <c r="F69" s="51"/>
      <c r="G69" s="51"/>
      <c r="H69" s="30"/>
      <c r="I69" s="51"/>
      <c r="J69" s="30"/>
      <c r="K69" s="32"/>
    </row>
    <row r="70" spans="1:11" s="30" customFormat="1" ht="51" x14ac:dyDescent="0.2">
      <c r="B70" s="51"/>
      <c r="C70" s="51"/>
      <c r="D70" s="65" t="s">
        <v>184</v>
      </c>
      <c r="G70" s="30" t="s">
        <v>23</v>
      </c>
      <c r="H70" s="66"/>
      <c r="I70" s="133">
        <v>4270.0091123431494</v>
      </c>
      <c r="K70" s="108" t="s">
        <v>230</v>
      </c>
    </row>
    <row r="71" spans="1:11" s="30" customFormat="1" ht="15" x14ac:dyDescent="0.2">
      <c r="B71" s="51"/>
      <c r="C71" s="51"/>
      <c r="I71" s="84"/>
      <c r="K71" s="97"/>
    </row>
    <row r="72" spans="1:11" s="30" customFormat="1" ht="38.25" x14ac:dyDescent="0.2">
      <c r="B72" s="51"/>
      <c r="C72" s="51"/>
      <c r="D72" s="65" t="s">
        <v>210</v>
      </c>
      <c r="G72" s="65" t="s">
        <v>23</v>
      </c>
      <c r="I72" s="133">
        <v>48.138433015446836</v>
      </c>
      <c r="K72" s="108" t="s">
        <v>219</v>
      </c>
    </row>
    <row r="73" spans="1:11" s="30" customFormat="1" ht="38.25" x14ac:dyDescent="0.2">
      <c r="B73" s="51"/>
      <c r="C73" s="51"/>
      <c r="D73" s="65" t="s">
        <v>185</v>
      </c>
      <c r="G73" s="30" t="s">
        <v>23</v>
      </c>
      <c r="I73" s="133">
        <v>810.54712888171298</v>
      </c>
      <c r="K73" s="108" t="s">
        <v>220</v>
      </c>
    </row>
    <row r="74" spans="1:11" s="30" customFormat="1" ht="15" x14ac:dyDescent="0.2">
      <c r="B74" s="51"/>
      <c r="C74" s="51"/>
      <c r="D74" s="65"/>
      <c r="H74" s="85"/>
      <c r="I74" s="94"/>
      <c r="J74" s="86"/>
      <c r="K74" s="98"/>
    </row>
    <row r="75" spans="1:11" s="30" customFormat="1" ht="30" customHeight="1" x14ac:dyDescent="0.2">
      <c r="B75" s="51"/>
      <c r="C75" s="51"/>
      <c r="D75" s="30" t="s">
        <v>200</v>
      </c>
      <c r="G75" s="30" t="s">
        <v>23</v>
      </c>
      <c r="I75" s="133">
        <v>132.70595047501561</v>
      </c>
      <c r="K75" s="108" t="s">
        <v>194</v>
      </c>
    </row>
    <row r="76" spans="1:11" s="30" customFormat="1" ht="29.25" customHeight="1" x14ac:dyDescent="0.2">
      <c r="B76" s="51"/>
      <c r="C76" s="51"/>
      <c r="D76" s="30" t="s">
        <v>88</v>
      </c>
      <c r="G76" s="30" t="s">
        <v>23</v>
      </c>
      <c r="I76" s="133">
        <v>61.148820316918957</v>
      </c>
      <c r="K76" s="108" t="s">
        <v>201</v>
      </c>
    </row>
    <row r="77" spans="1:11" s="30" customFormat="1" ht="25.5" x14ac:dyDescent="0.2">
      <c r="B77" s="51"/>
      <c r="C77" s="51"/>
      <c r="D77" s="30" t="s">
        <v>213</v>
      </c>
      <c r="G77" s="30" t="s">
        <v>23</v>
      </c>
      <c r="H77" s="65"/>
      <c r="I77" s="133">
        <v>205.56411936325946</v>
      </c>
      <c r="K77" s="108" t="s">
        <v>231</v>
      </c>
    </row>
    <row r="78" spans="1:11" s="30" customFormat="1" ht="25.5" x14ac:dyDescent="0.2">
      <c r="B78" s="51"/>
      <c r="C78" s="51"/>
      <c r="D78" s="65" t="s">
        <v>186</v>
      </c>
      <c r="G78" s="30" t="s">
        <v>23</v>
      </c>
      <c r="I78" s="133">
        <v>5.2041549205888478</v>
      </c>
      <c r="K78" s="108" t="s">
        <v>202</v>
      </c>
    </row>
    <row r="79" spans="1:11" s="30" customFormat="1" ht="25.5" x14ac:dyDescent="0.2">
      <c r="B79" s="51"/>
      <c r="C79" s="51"/>
      <c r="D79" s="30" t="s">
        <v>203</v>
      </c>
      <c r="G79" s="30" t="s">
        <v>23</v>
      </c>
      <c r="I79" s="133">
        <v>66.352975237507806</v>
      </c>
      <c r="K79" s="108" t="s">
        <v>204</v>
      </c>
    </row>
    <row r="80" spans="1:11" s="30" customFormat="1" ht="14.25" x14ac:dyDescent="0.2">
      <c r="B80" s="51"/>
      <c r="C80" s="51"/>
      <c r="I80" s="94"/>
      <c r="K80" s="97"/>
    </row>
    <row r="81" spans="1:11" s="30" customFormat="1" ht="19.350000000000001" customHeight="1" x14ac:dyDescent="0.2">
      <c r="B81" s="51"/>
      <c r="C81" s="51"/>
      <c r="D81" s="65" t="s">
        <v>86</v>
      </c>
      <c r="E81" s="65"/>
      <c r="F81" s="65"/>
      <c r="G81" s="65" t="s">
        <v>25</v>
      </c>
      <c r="H81" s="65"/>
      <c r="I81" s="133">
        <v>128.802834284574</v>
      </c>
      <c r="K81" s="153" t="s">
        <v>232</v>
      </c>
    </row>
    <row r="82" spans="1:11" s="30" customFormat="1" ht="25.35" customHeight="1" x14ac:dyDescent="0.2">
      <c r="B82" s="51"/>
      <c r="C82" s="51"/>
      <c r="D82" s="30" t="s">
        <v>87</v>
      </c>
      <c r="G82" s="30" t="s">
        <v>25</v>
      </c>
      <c r="I82" s="133">
        <v>174.33918983972637</v>
      </c>
      <c r="K82" s="154"/>
    </row>
    <row r="83" spans="1:11" s="30" customFormat="1" ht="14.25" x14ac:dyDescent="0.2">
      <c r="B83" s="51"/>
      <c r="C83" s="51"/>
      <c r="D83" s="51"/>
      <c r="E83" s="51"/>
      <c r="F83" s="51"/>
      <c r="G83" s="51"/>
      <c r="I83" s="51"/>
      <c r="K83" s="66"/>
    </row>
    <row r="84" spans="1:11" s="30" customFormat="1" ht="14.25" x14ac:dyDescent="0.2">
      <c r="B84" s="51"/>
      <c r="C84" s="51"/>
      <c r="D84" s="51"/>
      <c r="E84" s="51"/>
      <c r="F84" s="51"/>
      <c r="G84" s="51"/>
      <c r="I84" s="51"/>
      <c r="K84" s="66"/>
    </row>
    <row r="85" spans="1:11" ht="14.25" x14ac:dyDescent="0.2">
      <c r="A85" s="30"/>
      <c r="B85" s="51"/>
      <c r="C85" s="51"/>
      <c r="D85" s="51"/>
      <c r="E85" s="51"/>
      <c r="F85" s="51"/>
      <c r="G85" s="51"/>
      <c r="I85" s="48"/>
      <c r="K85" s="87"/>
    </row>
    <row r="86" spans="1:11" ht="14.25" x14ac:dyDescent="0.2">
      <c r="A86" s="30"/>
      <c r="B86" s="51"/>
      <c r="C86" s="51"/>
      <c r="D86" s="51"/>
      <c r="E86" s="51"/>
      <c r="F86" s="51"/>
      <c r="G86" s="51"/>
      <c r="I86" s="48"/>
      <c r="K86" s="87"/>
    </row>
    <row r="87" spans="1:11" ht="14.25" x14ac:dyDescent="0.2">
      <c r="A87" s="30"/>
      <c r="B87" s="51"/>
      <c r="C87" s="51"/>
      <c r="D87" s="51"/>
      <c r="E87" s="51"/>
      <c r="F87" s="51"/>
      <c r="G87" s="51"/>
      <c r="I87" s="48"/>
      <c r="K87" s="87"/>
    </row>
    <row r="88" spans="1:11" ht="14.25" x14ac:dyDescent="0.2">
      <c r="A88" s="30"/>
      <c r="B88" s="51"/>
      <c r="C88" s="51"/>
      <c r="D88" s="51"/>
      <c r="E88" s="51"/>
      <c r="F88" s="51"/>
      <c r="G88" s="51"/>
      <c r="I88" s="48"/>
      <c r="K88" s="87"/>
    </row>
    <row r="89" spans="1:11" ht="14.25" x14ac:dyDescent="0.2">
      <c r="A89" s="30"/>
      <c r="B89" s="51"/>
      <c r="C89" s="51"/>
      <c r="D89" s="51"/>
      <c r="E89" s="51"/>
      <c r="F89" s="51"/>
      <c r="G89" s="51"/>
      <c r="H89" s="30"/>
      <c r="I89" s="51"/>
      <c r="J89" s="30"/>
      <c r="K89" s="32"/>
    </row>
    <row r="90" spans="1:11" s="4" customFormat="1" ht="15" thickBot="1" x14ac:dyDescent="0.25">
      <c r="A90" s="33"/>
      <c r="B90" s="53"/>
      <c r="C90" s="53"/>
      <c r="D90" s="53"/>
      <c r="E90" s="53"/>
      <c r="F90" s="53"/>
      <c r="G90" s="53"/>
      <c r="H90" s="33"/>
      <c r="I90" s="53"/>
      <c r="J90" s="33"/>
      <c r="K90" s="90"/>
    </row>
    <row r="91" spans="1:11" ht="15" x14ac:dyDescent="0.2">
      <c r="A91" s="30"/>
      <c r="B91" s="50" t="s">
        <v>175</v>
      </c>
      <c r="C91" s="51"/>
      <c r="D91" s="51"/>
      <c r="E91" s="51"/>
      <c r="F91" s="51"/>
      <c r="G91" s="51"/>
      <c r="H91" s="30"/>
      <c r="I91" s="61"/>
      <c r="J91" s="30"/>
      <c r="K91" s="32"/>
    </row>
    <row r="92" spans="1:11" ht="14.25" x14ac:dyDescent="0.2">
      <c r="A92" s="30"/>
      <c r="B92" s="51"/>
      <c r="C92" s="51" t="s">
        <v>67</v>
      </c>
      <c r="D92" s="51"/>
      <c r="E92" s="51"/>
      <c r="F92" s="51"/>
      <c r="G92" s="51" t="s">
        <v>25</v>
      </c>
      <c r="H92" s="30"/>
      <c r="I92" s="133">
        <v>12206.019396191459</v>
      </c>
      <c r="J92" s="30"/>
      <c r="K92" s="107" t="s">
        <v>130</v>
      </c>
    </row>
    <row r="93" spans="1:11" ht="14.25" x14ac:dyDescent="0.2">
      <c r="A93" s="30"/>
      <c r="B93" s="51"/>
      <c r="C93" s="51" t="s">
        <v>50</v>
      </c>
      <c r="D93" s="51"/>
      <c r="E93" s="51"/>
      <c r="F93" s="51"/>
      <c r="G93" s="51" t="s">
        <v>25</v>
      </c>
      <c r="H93" s="30"/>
      <c r="I93" s="133">
        <v>10213.616202896319</v>
      </c>
      <c r="J93" s="30"/>
      <c r="K93" s="109" t="s">
        <v>131</v>
      </c>
    </row>
    <row r="94" spans="1:11" ht="14.25" x14ac:dyDescent="0.2">
      <c r="A94" s="30"/>
      <c r="B94" s="51"/>
      <c r="C94" s="51" t="s">
        <v>51</v>
      </c>
      <c r="D94" s="51"/>
      <c r="E94" s="51"/>
      <c r="F94" s="51"/>
      <c r="G94" s="51" t="s">
        <v>25</v>
      </c>
      <c r="H94" s="30"/>
      <c r="I94" s="133">
        <v>5956.9142460900284</v>
      </c>
      <c r="J94" s="30"/>
      <c r="K94" s="103" t="s">
        <v>215</v>
      </c>
    </row>
    <row r="95" spans="1:11" ht="14.25" x14ac:dyDescent="0.2">
      <c r="A95" s="30"/>
      <c r="B95" s="51"/>
      <c r="C95" s="51" t="s">
        <v>68</v>
      </c>
      <c r="D95" s="51"/>
      <c r="E95" s="51"/>
      <c r="F95" s="51"/>
      <c r="G95" s="51" t="s">
        <v>25</v>
      </c>
      <c r="H95" s="30"/>
      <c r="I95" s="133">
        <v>14330.143065573384</v>
      </c>
      <c r="J95" s="30"/>
      <c r="K95" s="103" t="s">
        <v>216</v>
      </c>
    </row>
    <row r="96" spans="1:11" ht="14.25" x14ac:dyDescent="0.2">
      <c r="A96" s="30"/>
      <c r="B96" s="51"/>
      <c r="C96" s="51" t="s">
        <v>52</v>
      </c>
      <c r="D96" s="51"/>
      <c r="E96" s="51"/>
      <c r="F96" s="51"/>
      <c r="G96" s="51" t="s">
        <v>25</v>
      </c>
      <c r="H96" s="30"/>
      <c r="I96" s="139" t="s">
        <v>237</v>
      </c>
      <c r="J96" s="30"/>
      <c r="K96" s="103" t="s">
        <v>217</v>
      </c>
    </row>
    <row r="97" spans="1:11" ht="14.25" x14ac:dyDescent="0.2">
      <c r="A97" s="30"/>
      <c r="B97" s="51"/>
      <c r="C97" s="51" t="s">
        <v>53</v>
      </c>
      <c r="D97" s="51"/>
      <c r="E97" s="51"/>
      <c r="F97" s="51"/>
      <c r="G97" s="51" t="s">
        <v>25</v>
      </c>
      <c r="H97" s="30"/>
      <c r="I97" s="133">
        <v>7571.582841399254</v>
      </c>
      <c r="J97" s="30"/>
      <c r="K97" s="110" t="s">
        <v>218</v>
      </c>
    </row>
    <row r="98" spans="1:11" ht="25.5" x14ac:dyDescent="0.2">
      <c r="A98" s="30"/>
      <c r="B98" s="51"/>
      <c r="C98" s="51"/>
      <c r="D98" s="51"/>
      <c r="E98" s="51"/>
      <c r="F98" s="51"/>
      <c r="G98" s="51"/>
      <c r="H98" s="30"/>
      <c r="I98" s="62"/>
      <c r="J98" s="30"/>
      <c r="K98" s="44" t="s">
        <v>221</v>
      </c>
    </row>
    <row r="99" spans="1:11" ht="14.25" x14ac:dyDescent="0.2">
      <c r="A99" s="30"/>
      <c r="B99" s="51"/>
      <c r="C99" s="51" t="s">
        <v>54</v>
      </c>
      <c r="D99" s="51"/>
      <c r="E99" s="51"/>
      <c r="F99" s="51"/>
      <c r="G99" s="51" t="s">
        <v>25</v>
      </c>
      <c r="H99" s="30"/>
      <c r="I99" s="137" t="s">
        <v>163</v>
      </c>
      <c r="J99" s="30"/>
      <c r="K99" s="106"/>
    </row>
    <row r="100" spans="1:11" ht="14.25" x14ac:dyDescent="0.2">
      <c r="A100" s="30"/>
      <c r="B100" s="51"/>
      <c r="C100" s="51"/>
      <c r="D100" s="51"/>
      <c r="E100" s="51"/>
      <c r="F100" s="51"/>
      <c r="G100" s="51"/>
      <c r="H100" s="30"/>
      <c r="I100" s="62"/>
      <c r="J100" s="30"/>
      <c r="K100" s="87"/>
    </row>
    <row r="101" spans="1:11" s="4" customFormat="1" ht="15" thickBot="1" x14ac:dyDescent="0.25">
      <c r="A101" s="33"/>
      <c r="B101" s="53"/>
      <c r="C101" s="53"/>
      <c r="D101" s="53"/>
      <c r="E101" s="53"/>
      <c r="F101" s="53"/>
      <c r="G101" s="53"/>
      <c r="H101" s="33"/>
      <c r="I101" s="63"/>
      <c r="J101" s="33"/>
      <c r="K101" s="90"/>
    </row>
    <row r="102" spans="1:11" ht="15" x14ac:dyDescent="0.2">
      <c r="A102" s="30"/>
      <c r="B102" s="50" t="s">
        <v>176</v>
      </c>
      <c r="C102" s="51"/>
      <c r="D102" s="51"/>
      <c r="E102" s="51"/>
      <c r="F102" s="51"/>
      <c r="G102" s="51"/>
      <c r="H102" s="30"/>
      <c r="I102" s="60"/>
      <c r="J102" s="30"/>
      <c r="K102" s="109" t="s">
        <v>75</v>
      </c>
    </row>
    <row r="103" spans="1:11" ht="14.25" x14ac:dyDescent="0.2">
      <c r="A103" s="30"/>
      <c r="B103" s="51"/>
      <c r="C103" s="51" t="s">
        <v>77</v>
      </c>
      <c r="D103" s="51"/>
      <c r="E103" s="51"/>
      <c r="F103" s="51"/>
      <c r="G103" s="51" t="s">
        <v>25</v>
      </c>
      <c r="H103" s="30"/>
      <c r="I103" s="133">
        <v>2088.2430979989294</v>
      </c>
      <c r="J103" s="30"/>
      <c r="K103" s="109" t="s">
        <v>76</v>
      </c>
    </row>
    <row r="104" spans="1:11" ht="14.25" x14ac:dyDescent="0.2">
      <c r="A104" s="30"/>
      <c r="B104" s="51"/>
      <c r="C104" s="51" t="s">
        <v>78</v>
      </c>
      <c r="D104" s="51"/>
      <c r="E104" s="51"/>
      <c r="F104" s="51"/>
      <c r="G104" s="51" t="s">
        <v>25</v>
      </c>
      <c r="H104" s="30"/>
      <c r="I104" s="133">
        <v>1437.7237329253235</v>
      </c>
      <c r="J104" s="30"/>
      <c r="K104" s="109" t="s">
        <v>89</v>
      </c>
    </row>
    <row r="105" spans="1:11" ht="14.25" x14ac:dyDescent="0.2">
      <c r="A105" s="30"/>
      <c r="B105" s="51"/>
      <c r="C105" s="51"/>
      <c r="D105" s="51"/>
      <c r="E105" s="51"/>
      <c r="F105" s="51"/>
      <c r="G105" s="51"/>
      <c r="H105" s="30"/>
      <c r="I105" s="51"/>
      <c r="J105" s="30"/>
      <c r="K105" s="110" t="s">
        <v>90</v>
      </c>
    </row>
    <row r="106" spans="1:11" s="4" customFormat="1" ht="15" thickBot="1" x14ac:dyDescent="0.25">
      <c r="A106" s="33"/>
      <c r="B106" s="53"/>
      <c r="C106" s="53"/>
      <c r="D106" s="53"/>
      <c r="E106" s="53"/>
      <c r="F106" s="53"/>
      <c r="G106" s="53"/>
      <c r="H106" s="33"/>
      <c r="I106" s="53"/>
      <c r="J106" s="33"/>
      <c r="K106" s="90"/>
    </row>
    <row r="107" spans="1:11" ht="15" x14ac:dyDescent="0.2">
      <c r="A107" s="30"/>
      <c r="B107" s="50" t="s">
        <v>9</v>
      </c>
      <c r="C107" s="51"/>
      <c r="D107" s="51"/>
      <c r="E107" s="51"/>
      <c r="F107" s="51"/>
      <c r="G107" s="51"/>
      <c r="H107" s="30"/>
      <c r="I107" s="51"/>
      <c r="J107" s="30"/>
      <c r="K107" s="32"/>
    </row>
    <row r="108" spans="1:11" ht="14.25" x14ac:dyDescent="0.2">
      <c r="A108" s="30"/>
      <c r="B108" s="51"/>
      <c r="C108" s="51" t="s">
        <v>67</v>
      </c>
      <c r="D108" s="51"/>
      <c r="E108" s="51"/>
      <c r="F108" s="51"/>
      <c r="G108" s="51" t="s">
        <v>27</v>
      </c>
      <c r="H108" s="30"/>
      <c r="I108" s="51"/>
      <c r="J108" s="30"/>
      <c r="K108" s="104" t="s">
        <v>55</v>
      </c>
    </row>
    <row r="109" spans="1:11" ht="14.25" x14ac:dyDescent="0.2">
      <c r="A109" s="30"/>
      <c r="B109" s="51"/>
      <c r="C109" s="51" t="s">
        <v>50</v>
      </c>
      <c r="D109" s="51"/>
      <c r="E109" s="51"/>
      <c r="F109" s="51"/>
      <c r="G109" s="51" t="s">
        <v>27</v>
      </c>
      <c r="H109" s="30"/>
      <c r="I109" s="51"/>
      <c r="J109" s="30"/>
      <c r="K109" s="109" t="s">
        <v>56</v>
      </c>
    </row>
    <row r="110" spans="1:11" ht="14.25" x14ac:dyDescent="0.2">
      <c r="A110" s="30"/>
      <c r="B110" s="51"/>
      <c r="C110" s="51" t="s">
        <v>51</v>
      </c>
      <c r="D110" s="51"/>
      <c r="E110" s="51"/>
      <c r="F110" s="51"/>
      <c r="G110" s="51" t="s">
        <v>27</v>
      </c>
      <c r="H110" s="30"/>
      <c r="I110" s="51"/>
      <c r="J110" s="30"/>
      <c r="K110" s="109" t="s">
        <v>91</v>
      </c>
    </row>
    <row r="111" spans="1:11" ht="14.25" x14ac:dyDescent="0.2">
      <c r="A111" s="30"/>
      <c r="B111" s="51"/>
      <c r="C111" s="51" t="s">
        <v>68</v>
      </c>
      <c r="D111" s="51"/>
      <c r="E111" s="51"/>
      <c r="F111" s="51"/>
      <c r="G111" s="51" t="s">
        <v>27</v>
      </c>
      <c r="H111" s="30"/>
      <c r="I111" s="51"/>
      <c r="J111" s="30"/>
      <c r="K111" s="103" t="s">
        <v>92</v>
      </c>
    </row>
    <row r="112" spans="1:11" ht="14.25" x14ac:dyDescent="0.2">
      <c r="A112" s="30"/>
      <c r="B112" s="51"/>
      <c r="C112" s="51" t="s">
        <v>52</v>
      </c>
      <c r="D112" s="51"/>
      <c r="E112" s="51"/>
      <c r="F112" s="51"/>
      <c r="G112" s="51" t="s">
        <v>27</v>
      </c>
      <c r="H112" s="30"/>
      <c r="I112" s="51"/>
      <c r="J112" s="30"/>
      <c r="K112" s="109"/>
    </row>
    <row r="113" spans="1:11" ht="14.25" x14ac:dyDescent="0.2">
      <c r="A113" s="30"/>
      <c r="B113" s="51"/>
      <c r="C113" s="51" t="s">
        <v>53</v>
      </c>
      <c r="D113" s="51"/>
      <c r="E113" s="51"/>
      <c r="F113" s="51"/>
      <c r="G113" s="51" t="s">
        <v>27</v>
      </c>
      <c r="H113" s="30"/>
      <c r="I113" s="51"/>
      <c r="J113" s="30"/>
      <c r="K113" s="110"/>
    </row>
    <row r="114" spans="1:11" ht="14.25" x14ac:dyDescent="0.2">
      <c r="A114" s="30"/>
      <c r="B114" s="51"/>
      <c r="C114" s="51"/>
      <c r="D114" s="51"/>
      <c r="E114" s="51"/>
      <c r="F114" s="51"/>
      <c r="G114" s="51"/>
      <c r="H114" s="30"/>
      <c r="I114" s="51"/>
      <c r="J114" s="30"/>
      <c r="K114" s="32"/>
    </row>
    <row r="115" spans="1:11" ht="14.25" x14ac:dyDescent="0.2">
      <c r="A115" s="30"/>
      <c r="B115" s="51"/>
      <c r="C115" s="51"/>
      <c r="D115" s="51"/>
      <c r="E115" s="51"/>
      <c r="F115" s="51"/>
      <c r="G115" s="51"/>
      <c r="H115" s="30"/>
      <c r="I115" s="51"/>
      <c r="J115" s="30"/>
      <c r="K115" s="32"/>
    </row>
    <row r="116" spans="1:11" ht="15" x14ac:dyDescent="0.2">
      <c r="A116" s="30"/>
      <c r="B116" s="50" t="s">
        <v>18</v>
      </c>
      <c r="C116" s="51"/>
      <c r="D116" s="51"/>
      <c r="E116" s="51"/>
      <c r="F116" s="51"/>
      <c r="G116" s="51"/>
      <c r="H116" s="30"/>
      <c r="I116" s="51"/>
      <c r="J116" s="30"/>
      <c r="K116" s="32"/>
    </row>
    <row r="117" spans="1:11" ht="14.25" x14ac:dyDescent="0.2">
      <c r="A117" s="30"/>
      <c r="B117" s="51"/>
      <c r="C117" s="51" t="s">
        <v>57</v>
      </c>
      <c r="D117" s="51"/>
      <c r="E117" s="51"/>
      <c r="F117" s="51"/>
      <c r="G117" s="51" t="s">
        <v>27</v>
      </c>
      <c r="H117" s="30"/>
      <c r="I117" s="51"/>
      <c r="J117" s="30"/>
      <c r="K117" s="102" t="s">
        <v>58</v>
      </c>
    </row>
    <row r="118" spans="1:11" s="4" customFormat="1" ht="15" thickBot="1" x14ac:dyDescent="0.25">
      <c r="A118" s="33"/>
      <c r="B118" s="53"/>
      <c r="C118" s="53"/>
      <c r="D118" s="53"/>
      <c r="E118" s="53"/>
      <c r="F118" s="53"/>
      <c r="G118" s="53"/>
      <c r="H118" s="33"/>
      <c r="I118" s="53"/>
      <c r="J118" s="33"/>
      <c r="K118" s="92"/>
    </row>
    <row r="119" spans="1:11" ht="38.25" x14ac:dyDescent="0.2">
      <c r="B119" s="54" t="s">
        <v>164</v>
      </c>
      <c r="C119" s="55"/>
      <c r="D119" s="55"/>
      <c r="E119" s="55"/>
      <c r="F119" s="55"/>
      <c r="G119" s="55"/>
      <c r="H119" s="49"/>
      <c r="I119" s="51"/>
      <c r="J119" s="30"/>
      <c r="K119" s="110" t="s">
        <v>93</v>
      </c>
    </row>
    <row r="120" spans="1:11" ht="14.25" x14ac:dyDescent="0.2">
      <c r="A120" s="30"/>
      <c r="B120" s="51"/>
      <c r="C120" s="51"/>
      <c r="D120" s="51"/>
      <c r="E120" s="51"/>
      <c r="F120" s="51"/>
      <c r="G120" s="51"/>
      <c r="H120" s="30"/>
      <c r="I120" s="51"/>
      <c r="J120" s="30"/>
      <c r="K120" s="32"/>
    </row>
    <row r="121" spans="1:11" ht="14.25" x14ac:dyDescent="0.2">
      <c r="A121" s="30"/>
      <c r="B121" s="51" t="s">
        <v>59</v>
      </c>
      <c r="C121" s="51"/>
      <c r="D121" s="51"/>
      <c r="E121" s="51"/>
      <c r="F121" s="51"/>
      <c r="G121" s="51" t="s">
        <v>27</v>
      </c>
      <c r="H121" s="30"/>
      <c r="I121" s="51"/>
      <c r="J121" s="30"/>
      <c r="K121" s="107" t="s">
        <v>94</v>
      </c>
    </row>
    <row r="122" spans="1:11" ht="14.25" x14ac:dyDescent="0.2">
      <c r="A122" s="30"/>
      <c r="B122" s="51"/>
      <c r="C122" s="51"/>
      <c r="D122" s="51"/>
      <c r="E122" s="51"/>
      <c r="F122" s="51"/>
      <c r="G122" s="51"/>
      <c r="H122" s="30"/>
      <c r="I122" s="51"/>
      <c r="J122" s="30"/>
      <c r="K122" s="109" t="s">
        <v>95</v>
      </c>
    </row>
    <row r="123" spans="1:11" ht="14.25" x14ac:dyDescent="0.2">
      <c r="A123" s="30"/>
      <c r="B123" s="51"/>
      <c r="C123" s="51"/>
      <c r="D123" s="51"/>
      <c r="E123" s="51"/>
      <c r="F123" s="51"/>
      <c r="G123" s="51"/>
      <c r="H123" s="30"/>
      <c r="I123" s="51"/>
      <c r="J123" s="30"/>
      <c r="K123" s="109" t="s">
        <v>132</v>
      </c>
    </row>
    <row r="124" spans="1:11" ht="14.25" x14ac:dyDescent="0.2">
      <c r="A124" s="30"/>
      <c r="B124" s="51"/>
      <c r="C124" s="51"/>
      <c r="D124" s="51"/>
      <c r="E124" s="51"/>
      <c r="F124" s="51"/>
      <c r="G124" s="51"/>
      <c r="H124" s="30"/>
      <c r="I124" s="51"/>
      <c r="J124" s="30"/>
      <c r="K124" s="109" t="s">
        <v>133</v>
      </c>
    </row>
    <row r="125" spans="1:11" ht="14.25" x14ac:dyDescent="0.2">
      <c r="A125" s="30"/>
      <c r="B125" s="51"/>
      <c r="C125" s="51"/>
      <c r="D125" s="51"/>
      <c r="E125" s="51"/>
      <c r="F125" s="51"/>
      <c r="G125" s="51"/>
      <c r="H125" s="30"/>
      <c r="I125" s="51"/>
      <c r="J125" s="30"/>
      <c r="K125" s="110" t="s">
        <v>96</v>
      </c>
    </row>
    <row r="126" spans="1:11" ht="14.25" x14ac:dyDescent="0.2">
      <c r="A126" s="30"/>
      <c r="B126" s="51"/>
      <c r="C126" s="51"/>
      <c r="D126" s="51"/>
      <c r="E126" s="51"/>
      <c r="F126" s="51"/>
      <c r="G126" s="51"/>
      <c r="H126" s="30"/>
      <c r="I126" s="51"/>
      <c r="J126" s="30"/>
      <c r="K126" s="32"/>
    </row>
    <row r="127" spans="1:11" ht="14.25" x14ac:dyDescent="0.2">
      <c r="A127" s="30"/>
      <c r="B127" s="51" t="s">
        <v>102</v>
      </c>
      <c r="C127" s="51"/>
      <c r="D127" s="51"/>
      <c r="E127" s="51"/>
      <c r="F127" s="51"/>
      <c r="G127" s="51" t="s">
        <v>27</v>
      </c>
      <c r="H127" s="30"/>
      <c r="I127" s="51"/>
      <c r="J127" s="30"/>
      <c r="K127" s="107" t="s">
        <v>136</v>
      </c>
    </row>
    <row r="128" spans="1:11" ht="14.25" x14ac:dyDescent="0.2">
      <c r="A128" s="30"/>
      <c r="B128" s="51" t="s">
        <v>135</v>
      </c>
      <c r="C128" s="51"/>
      <c r="D128" s="51"/>
      <c r="E128" s="51"/>
      <c r="F128" s="51"/>
      <c r="G128" s="51"/>
      <c r="H128" s="30"/>
      <c r="I128" s="51"/>
      <c r="J128" s="30"/>
      <c r="K128" s="110" t="s">
        <v>137</v>
      </c>
    </row>
    <row r="129" spans="1:249" ht="14.25" x14ac:dyDescent="0.2">
      <c r="A129" s="30"/>
      <c r="B129" s="51"/>
      <c r="C129" s="51"/>
      <c r="D129" s="51"/>
      <c r="E129" s="51"/>
      <c r="F129" s="51"/>
      <c r="G129" s="51"/>
      <c r="H129" s="30"/>
      <c r="I129" s="51"/>
      <c r="J129" s="30"/>
      <c r="K129" s="32"/>
    </row>
    <row r="130" spans="1:249" ht="13.35" customHeight="1" x14ac:dyDescent="0.2">
      <c r="A130" s="30"/>
      <c r="B130" s="51" t="s">
        <v>42</v>
      </c>
      <c r="C130" s="51"/>
      <c r="D130" s="51"/>
      <c r="E130" s="51"/>
      <c r="F130" s="51"/>
      <c r="G130" s="51"/>
      <c r="H130" s="30"/>
      <c r="I130" s="51"/>
      <c r="J130" s="30"/>
      <c r="K130" s="155" t="s">
        <v>157</v>
      </c>
    </row>
    <row r="131" spans="1:249" ht="14.25" x14ac:dyDescent="0.2">
      <c r="A131" s="30"/>
      <c r="B131" s="51" t="s">
        <v>39</v>
      </c>
      <c r="C131" s="51"/>
      <c r="D131" s="51"/>
      <c r="E131" s="51"/>
      <c r="F131" s="51"/>
      <c r="G131" s="51" t="s">
        <v>27</v>
      </c>
      <c r="H131" s="30"/>
      <c r="I131" s="51"/>
      <c r="J131" s="30"/>
      <c r="K131" s="156"/>
    </row>
    <row r="132" spans="1:249" ht="14.25" x14ac:dyDescent="0.2">
      <c r="A132" s="30"/>
      <c r="B132" s="51"/>
      <c r="C132" s="51"/>
      <c r="D132" s="51"/>
      <c r="E132" s="51"/>
      <c r="F132" s="51"/>
      <c r="G132" s="51"/>
      <c r="H132" s="30"/>
      <c r="I132" s="51"/>
      <c r="J132" s="30"/>
      <c r="K132" s="156"/>
    </row>
    <row r="133" spans="1:249" ht="14.25" x14ac:dyDescent="0.2">
      <c r="A133" s="30"/>
      <c r="B133" s="51" t="s">
        <v>79</v>
      </c>
      <c r="C133" s="51"/>
      <c r="D133" s="51"/>
      <c r="E133" s="51"/>
      <c r="F133" s="51"/>
      <c r="G133" s="51" t="s">
        <v>27</v>
      </c>
      <c r="H133" s="30"/>
      <c r="I133" s="51"/>
      <c r="J133" s="30"/>
      <c r="K133" s="156"/>
    </row>
    <row r="134" spans="1:249" ht="14.25" x14ac:dyDescent="0.2">
      <c r="A134" s="30"/>
      <c r="B134" s="51" t="s">
        <v>80</v>
      </c>
      <c r="C134" s="51"/>
      <c r="D134" s="51"/>
      <c r="E134" s="51"/>
      <c r="F134" s="51"/>
      <c r="G134" s="51"/>
      <c r="H134" s="30"/>
      <c r="I134" s="51"/>
      <c r="J134" s="30"/>
      <c r="K134" s="157"/>
    </row>
    <row r="135" spans="1:249" ht="14.25" x14ac:dyDescent="0.2">
      <c r="A135" s="30"/>
      <c r="B135" s="51"/>
      <c r="C135" s="51"/>
      <c r="D135" s="51"/>
      <c r="E135" s="51"/>
      <c r="F135" s="51"/>
      <c r="G135" s="51"/>
      <c r="H135" s="30"/>
      <c r="I135" s="51"/>
      <c r="J135" s="30"/>
      <c r="K135" s="32"/>
    </row>
    <row r="136" spans="1:249" ht="25.5" x14ac:dyDescent="0.2">
      <c r="A136" s="30"/>
      <c r="B136" s="51" t="s">
        <v>97</v>
      </c>
      <c r="C136" s="51"/>
      <c r="D136" s="51"/>
      <c r="E136" s="51"/>
      <c r="F136" s="51"/>
      <c r="G136" s="51" t="s">
        <v>27</v>
      </c>
      <c r="H136" s="30"/>
      <c r="I136" s="51"/>
      <c r="J136" s="30"/>
      <c r="K136" s="106" t="s">
        <v>134</v>
      </c>
    </row>
    <row r="137" spans="1:249" ht="14.25" x14ac:dyDescent="0.2">
      <c r="A137" s="30"/>
      <c r="B137" s="51"/>
      <c r="C137" s="51"/>
      <c r="D137" s="51"/>
      <c r="E137" s="51"/>
      <c r="F137" s="51"/>
      <c r="G137" s="51"/>
      <c r="H137" s="30"/>
      <c r="I137" s="51"/>
      <c r="J137" s="30"/>
      <c r="K137" s="32"/>
    </row>
    <row r="138" spans="1:249" ht="14.25" x14ac:dyDescent="0.2">
      <c r="A138" s="30"/>
      <c r="B138" s="51" t="s">
        <v>101</v>
      </c>
      <c r="C138" s="51"/>
      <c r="D138" s="51"/>
      <c r="E138" s="51"/>
      <c r="F138" s="51"/>
      <c r="G138" s="51" t="s">
        <v>27</v>
      </c>
      <c r="H138" s="30"/>
      <c r="I138" s="51"/>
      <c r="J138" s="30"/>
      <c r="K138" s="107" t="s">
        <v>98</v>
      </c>
    </row>
    <row r="139" spans="1:249" ht="25.5" x14ac:dyDescent="0.2">
      <c r="A139" s="30"/>
      <c r="B139" s="51" t="s">
        <v>100</v>
      </c>
      <c r="C139" s="51"/>
      <c r="D139" s="51"/>
      <c r="E139" s="51"/>
      <c r="F139" s="51"/>
      <c r="G139" s="51"/>
      <c r="H139" s="30"/>
      <c r="I139" s="51"/>
      <c r="J139" s="30"/>
      <c r="K139" s="110" t="s">
        <v>128</v>
      </c>
    </row>
    <row r="140" spans="1:249" ht="14.25" x14ac:dyDescent="0.2">
      <c r="A140" s="30"/>
      <c r="B140" s="51"/>
      <c r="C140" s="51"/>
      <c r="D140" s="51"/>
      <c r="E140" s="51"/>
      <c r="F140" s="51"/>
      <c r="G140" s="51"/>
      <c r="H140" s="30"/>
      <c r="I140" s="51"/>
      <c r="J140" s="30"/>
      <c r="K140" s="32"/>
    </row>
    <row r="141" spans="1:249" ht="14.25" x14ac:dyDescent="0.2">
      <c r="A141" s="30"/>
      <c r="B141" s="51" t="s">
        <v>65</v>
      </c>
      <c r="C141" s="51"/>
      <c r="D141" s="51"/>
      <c r="E141" s="51"/>
      <c r="F141" s="51"/>
      <c r="G141" s="51" t="s">
        <v>27</v>
      </c>
      <c r="H141" s="30"/>
      <c r="I141" s="51"/>
      <c r="J141" s="30"/>
      <c r="K141" s="107" t="s">
        <v>99</v>
      </c>
    </row>
    <row r="142" spans="1:249" ht="25.5" x14ac:dyDescent="0.2">
      <c r="A142" s="30"/>
      <c r="B142" s="51"/>
      <c r="C142" s="51"/>
      <c r="D142" s="51"/>
      <c r="E142" s="51"/>
      <c r="F142" s="51"/>
      <c r="G142" s="51"/>
      <c r="H142" s="30"/>
      <c r="I142" s="51"/>
      <c r="J142" s="30"/>
      <c r="K142" s="110" t="s">
        <v>128</v>
      </c>
    </row>
    <row r="143" spans="1:249" ht="14.25" x14ac:dyDescent="0.2">
      <c r="A143" s="30"/>
      <c r="B143" s="51"/>
      <c r="C143" s="51"/>
      <c r="D143" s="51"/>
      <c r="E143" s="51"/>
      <c r="F143" s="51"/>
      <c r="G143" s="51"/>
      <c r="H143" s="30"/>
      <c r="I143" s="51"/>
      <c r="J143" s="30"/>
      <c r="K143" s="32"/>
    </row>
    <row r="144" spans="1:249" s="4" customFormat="1" ht="15" thickBot="1" x14ac:dyDescent="0.25">
      <c r="A144" s="30"/>
      <c r="B144" s="51" t="s">
        <v>121</v>
      </c>
      <c r="C144" s="51"/>
      <c r="D144" s="51"/>
      <c r="E144" s="51"/>
      <c r="F144" s="51"/>
      <c r="G144" s="51" t="s">
        <v>27</v>
      </c>
      <c r="H144" s="30"/>
      <c r="I144" s="51"/>
      <c r="J144" s="30"/>
      <c r="K144" s="107" t="s">
        <v>122</v>
      </c>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row>
    <row r="145" spans="1:249" ht="14.25" x14ac:dyDescent="0.2">
      <c r="A145" s="30"/>
      <c r="B145" s="51"/>
      <c r="C145" s="51"/>
      <c r="D145" s="51"/>
      <c r="E145" s="51"/>
      <c r="F145" s="51"/>
      <c r="G145" s="51"/>
      <c r="H145" s="30"/>
      <c r="I145" s="51"/>
      <c r="J145" s="30"/>
      <c r="K145" s="109" t="s">
        <v>123</v>
      </c>
    </row>
    <row r="146" spans="1:249" ht="14.25" x14ac:dyDescent="0.2">
      <c r="A146" s="30"/>
      <c r="B146" s="51"/>
      <c r="C146" s="51"/>
      <c r="D146" s="51"/>
      <c r="E146" s="51"/>
      <c r="F146" s="51"/>
      <c r="G146" s="51"/>
      <c r="H146" s="30"/>
      <c r="I146" s="51"/>
      <c r="J146" s="30"/>
      <c r="K146" s="109" t="s">
        <v>124</v>
      </c>
    </row>
    <row r="147" spans="1:249" ht="14.25" x14ac:dyDescent="0.2">
      <c r="A147" s="30"/>
      <c r="B147" s="51"/>
      <c r="C147" s="51"/>
      <c r="D147" s="51"/>
      <c r="E147" s="51"/>
      <c r="F147" s="51"/>
      <c r="G147" s="51"/>
      <c r="H147" s="30"/>
      <c r="I147" s="51"/>
      <c r="J147" s="30"/>
      <c r="K147" s="110" t="s">
        <v>129</v>
      </c>
    </row>
    <row r="148" spans="1:249" ht="14.25" x14ac:dyDescent="0.2">
      <c r="A148" s="30"/>
      <c r="B148" s="51" t="s">
        <v>161</v>
      </c>
      <c r="C148" s="51"/>
      <c r="D148" s="51"/>
      <c r="E148" s="51"/>
      <c r="F148" s="51"/>
      <c r="G148" s="51" t="s">
        <v>27</v>
      </c>
      <c r="H148" s="30"/>
      <c r="I148" s="51"/>
      <c r="J148" s="30"/>
      <c r="K148" s="32"/>
    </row>
    <row r="149" spans="1:249" ht="14.25" x14ac:dyDescent="0.2">
      <c r="A149" s="30"/>
      <c r="B149" s="51"/>
      <c r="C149" s="51"/>
      <c r="D149" s="51"/>
      <c r="E149" s="51"/>
      <c r="F149" s="51"/>
      <c r="G149" s="51"/>
      <c r="H149" s="30"/>
      <c r="I149" s="51"/>
      <c r="J149" s="30"/>
      <c r="K149" s="32"/>
    </row>
    <row r="150" spans="1:249" ht="14.25" x14ac:dyDescent="0.2">
      <c r="A150" s="30"/>
      <c r="B150" s="51" t="s">
        <v>138</v>
      </c>
      <c r="C150" s="51"/>
      <c r="D150" s="51"/>
      <c r="E150" s="51"/>
      <c r="F150" s="51"/>
      <c r="G150" s="51" t="s">
        <v>27</v>
      </c>
      <c r="H150" s="30"/>
      <c r="I150" s="51"/>
      <c r="J150" s="30"/>
      <c r="K150" s="104" t="s">
        <v>208</v>
      </c>
    </row>
    <row r="151" spans="1:249" ht="14.25" x14ac:dyDescent="0.2">
      <c r="A151" s="30"/>
      <c r="B151" s="51" t="s">
        <v>139</v>
      </c>
      <c r="C151" s="51"/>
      <c r="D151" s="51"/>
      <c r="E151" s="51"/>
      <c r="F151" s="51"/>
      <c r="G151" s="51" t="s">
        <v>27</v>
      </c>
      <c r="H151" s="30"/>
      <c r="I151" s="51"/>
      <c r="J151" s="30"/>
      <c r="K151" s="110" t="s">
        <v>148</v>
      </c>
    </row>
    <row r="152" spans="1:249" x14ac:dyDescent="0.2">
      <c r="A152" s="30"/>
      <c r="B152" s="30"/>
      <c r="C152" s="30"/>
      <c r="D152" s="30"/>
      <c r="E152" s="30"/>
      <c r="F152" s="30"/>
      <c r="G152" s="30"/>
      <c r="H152" s="30"/>
      <c r="I152" s="30"/>
      <c r="J152" s="30"/>
      <c r="K152" s="91"/>
    </row>
    <row r="153" spans="1:249" x14ac:dyDescent="0.2">
      <c r="A153" s="30"/>
      <c r="B153" s="30"/>
      <c r="C153" s="30"/>
      <c r="D153" s="30"/>
      <c r="E153" s="30"/>
      <c r="F153" s="30"/>
      <c r="G153" s="30"/>
      <c r="H153" s="30"/>
      <c r="I153" s="30"/>
      <c r="J153" s="30"/>
      <c r="K153" s="91"/>
    </row>
    <row r="154" spans="1:249" x14ac:dyDescent="0.2">
      <c r="A154" s="30"/>
      <c r="B154" s="30"/>
      <c r="C154" s="30"/>
      <c r="D154" s="30"/>
      <c r="E154" s="30"/>
      <c r="F154" s="30"/>
      <c r="G154" s="30"/>
      <c r="H154" s="30"/>
      <c r="I154" s="30"/>
      <c r="J154" s="30"/>
    </row>
    <row r="155" spans="1:249" ht="13.5" thickBot="1" x14ac:dyDescent="0.25">
      <c r="A155" s="33"/>
      <c r="B155" s="33"/>
      <c r="C155" s="33"/>
      <c r="D155" s="33"/>
      <c r="E155" s="33"/>
      <c r="F155" s="33"/>
      <c r="G155" s="33"/>
      <c r="H155" s="33"/>
      <c r="I155" s="33"/>
      <c r="J155" s="33"/>
      <c r="K155" s="93"/>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c r="FB155" s="4"/>
      <c r="FC155" s="4"/>
      <c r="FD155" s="4"/>
      <c r="FE155" s="4"/>
      <c r="FF155" s="4"/>
      <c r="FG155" s="4"/>
      <c r="FH155" s="4"/>
      <c r="FI155" s="4"/>
      <c r="FJ155" s="4"/>
      <c r="FK155" s="4"/>
      <c r="FL155" s="4"/>
      <c r="FM155" s="4"/>
      <c r="FN155" s="4"/>
      <c r="FO155" s="4"/>
      <c r="FP155" s="4"/>
      <c r="FQ155" s="4"/>
      <c r="FR155" s="4"/>
      <c r="FS155" s="4"/>
      <c r="FT155" s="4"/>
      <c r="FU155" s="4"/>
      <c r="FV155" s="4"/>
      <c r="FW155" s="4"/>
      <c r="FX155" s="4"/>
      <c r="FY155" s="4"/>
      <c r="FZ155" s="4"/>
      <c r="GA155" s="4"/>
      <c r="GB155" s="4"/>
      <c r="GC155" s="4"/>
      <c r="GD155" s="4"/>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c r="HC155" s="4"/>
      <c r="HD155" s="4"/>
      <c r="HE155" s="4"/>
      <c r="HF155" s="4"/>
      <c r="HG155" s="4"/>
      <c r="HH155" s="4"/>
      <c r="HI155" s="4"/>
      <c r="HJ155" s="4"/>
      <c r="HK155" s="4"/>
      <c r="HL155" s="4"/>
      <c r="HM155" s="4"/>
      <c r="HN155" s="4"/>
      <c r="HO155" s="4"/>
      <c r="HP155" s="4"/>
      <c r="HQ155" s="4"/>
      <c r="HR155" s="4"/>
      <c r="HS155" s="4"/>
      <c r="HT155" s="4"/>
      <c r="HU155" s="4"/>
      <c r="HV155" s="4"/>
      <c r="HW155" s="4"/>
      <c r="HX155" s="4"/>
      <c r="HY155" s="4"/>
      <c r="HZ155" s="4"/>
      <c r="IA155" s="4"/>
      <c r="IB155" s="4"/>
      <c r="IC155" s="4"/>
      <c r="ID155" s="4"/>
      <c r="IE155" s="4"/>
      <c r="IF155" s="4"/>
      <c r="IG155" s="4"/>
      <c r="IH155" s="4"/>
      <c r="II155" s="4"/>
      <c r="IJ155" s="4"/>
      <c r="IK155" s="4"/>
      <c r="IL155" s="4"/>
      <c r="IM155" s="4"/>
      <c r="IN155" s="4"/>
      <c r="IO155" s="4"/>
    </row>
  </sheetData>
  <mergeCells count="5">
    <mergeCell ref="K6:K17"/>
    <mergeCell ref="K19:K21"/>
    <mergeCell ref="K25:K29"/>
    <mergeCell ref="K81:K82"/>
    <mergeCell ref="K130:K134"/>
  </mergeCells>
  <printOptions horizontalCentered="1"/>
  <pageMargins left="0.25" right="0.25" top="0.75" bottom="0.75" header="0.3" footer="0.3"/>
  <pageSetup scale="57" fitToHeight="0" orientation="portrait" copies="5" r:id="rId1"/>
  <headerFooter alignWithMargins="0"/>
  <rowBreaks count="1" manualBreakCount="1">
    <brk id="6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1" zoomScaleNormal="81" zoomScaleSheetLayoutView="55" workbookViewId="0">
      <pane ySplit="3" topLeftCell="A4" activePane="bottomLeft" state="frozen"/>
      <selection activeCell="V54" sqref="V54"/>
      <selection pane="bottomLeft" activeCell="B4" sqref="B4"/>
    </sheetView>
  </sheetViews>
  <sheetFormatPr defaultRowHeight="12.75" x14ac:dyDescent="0.2"/>
  <cols>
    <col min="1" max="1" width="8.5703125" customWidth="1"/>
    <col min="2" max="2" width="2.5703125" customWidth="1"/>
    <col min="3" max="3" width="4.140625" customWidth="1"/>
    <col min="4" max="4" width="10.42578125" customWidth="1"/>
    <col min="5" max="5" width="11.85546875" customWidth="1"/>
    <col min="7" max="9" width="6.42578125" customWidth="1"/>
    <col min="10" max="11" width="6.5703125" customWidth="1"/>
    <col min="12" max="12" width="19.42578125" customWidth="1"/>
    <col min="13" max="13" width="8.85546875" bestFit="1" customWidth="1"/>
    <col min="14" max="14" width="13.5703125" bestFit="1" customWidth="1"/>
    <col min="15" max="15" width="5.5703125" bestFit="1" customWidth="1"/>
    <col min="16" max="16" width="34.85546875" customWidth="1"/>
  </cols>
  <sheetData>
    <row r="1" spans="1:16" ht="18" x14ac:dyDescent="0.25">
      <c r="A1" s="42" t="str">
        <f>'Cost Details'!A2</f>
        <v>2023 Proposed DCRT Generator Interconnection Unit Cost Guide</v>
      </c>
      <c r="B1" s="5"/>
    </row>
    <row r="2" spans="1:16" ht="29.45" customHeight="1" x14ac:dyDescent="0.2">
      <c r="A2" s="159" t="s">
        <v>211</v>
      </c>
      <c r="B2" s="159"/>
      <c r="C2" s="159"/>
      <c r="D2" s="159"/>
      <c r="E2" s="159"/>
      <c r="F2" s="159"/>
      <c r="G2" s="159"/>
      <c r="H2" s="159"/>
      <c r="I2" s="159"/>
      <c r="J2" s="159"/>
      <c r="K2" s="159"/>
      <c r="L2" s="159"/>
      <c r="M2" s="159"/>
      <c r="N2" s="159"/>
      <c r="O2" s="159"/>
      <c r="P2" s="159"/>
    </row>
    <row r="3" spans="1:16" ht="14.25" x14ac:dyDescent="0.2">
      <c r="B3" s="48" t="s">
        <v>239</v>
      </c>
    </row>
    <row r="5" spans="1:16" s="30" customFormat="1" ht="21.6" customHeight="1" x14ac:dyDescent="0.2">
      <c r="A5" s="28"/>
      <c r="B5" s="29" t="s">
        <v>195</v>
      </c>
      <c r="P5" s="41"/>
    </row>
    <row r="6" spans="1:16" ht="27.6" customHeight="1" x14ac:dyDescent="0.2">
      <c r="B6" s="158" t="s">
        <v>165</v>
      </c>
      <c r="C6" s="158"/>
      <c r="D6" s="158"/>
      <c r="E6" s="158"/>
      <c r="F6" s="158"/>
      <c r="G6" s="158"/>
      <c r="H6" s="158"/>
      <c r="I6" s="158"/>
      <c r="J6" s="158"/>
      <c r="K6" s="158"/>
      <c r="L6" s="158"/>
      <c r="M6" s="158"/>
      <c r="N6" s="158"/>
      <c r="O6" s="158"/>
      <c r="P6" s="158"/>
    </row>
    <row r="7" spans="1:16" ht="27.6" customHeight="1" x14ac:dyDescent="0.2">
      <c r="B7" s="158" t="s">
        <v>222</v>
      </c>
      <c r="C7" s="158"/>
      <c r="D7" s="158"/>
      <c r="E7" s="158"/>
      <c r="F7" s="158"/>
      <c r="G7" s="158"/>
      <c r="H7" s="158"/>
      <c r="I7" s="158"/>
      <c r="J7" s="158"/>
      <c r="K7" s="158"/>
      <c r="L7" s="158"/>
      <c r="M7" s="158"/>
      <c r="N7" s="158"/>
      <c r="O7" s="158"/>
      <c r="P7" s="158"/>
    </row>
    <row r="8" spans="1:16" ht="27.6" customHeight="1" x14ac:dyDescent="0.2">
      <c r="B8" s="158" t="s">
        <v>167</v>
      </c>
      <c r="C8" s="158"/>
      <c r="D8" s="158"/>
      <c r="E8" s="158"/>
      <c r="F8" s="158"/>
      <c r="G8" s="158"/>
      <c r="H8" s="158"/>
      <c r="I8" s="158"/>
      <c r="J8" s="158"/>
      <c r="K8" s="158"/>
      <c r="L8" s="158"/>
      <c r="M8" s="158"/>
      <c r="N8" s="158"/>
      <c r="O8" s="158"/>
      <c r="P8" s="158"/>
    </row>
    <row r="9" spans="1:16" ht="27.6" customHeight="1" x14ac:dyDescent="0.2">
      <c r="B9" s="158" t="s">
        <v>168</v>
      </c>
      <c r="C9" s="158"/>
      <c r="D9" s="158"/>
      <c r="E9" s="158"/>
      <c r="F9" s="158"/>
      <c r="G9" s="158"/>
      <c r="H9" s="158"/>
      <c r="I9" s="158"/>
      <c r="J9" s="158"/>
      <c r="K9" s="158"/>
      <c r="L9" s="158"/>
      <c r="M9" s="158"/>
      <c r="N9" s="158"/>
      <c r="O9" s="158"/>
      <c r="P9" s="158"/>
    </row>
    <row r="10" spans="1:16" ht="27.6" customHeight="1" x14ac:dyDescent="0.2">
      <c r="B10" s="158" t="s">
        <v>169</v>
      </c>
      <c r="C10" s="158"/>
      <c r="D10" s="158"/>
      <c r="E10" s="158"/>
      <c r="F10" s="158"/>
      <c r="G10" s="158"/>
      <c r="H10" s="158"/>
      <c r="I10" s="158"/>
      <c r="J10" s="158"/>
      <c r="K10" s="158"/>
      <c r="L10" s="158"/>
      <c r="M10" s="158"/>
      <c r="N10" s="158"/>
      <c r="O10" s="158"/>
      <c r="P10" s="158"/>
    </row>
    <row r="11" spans="1:16" ht="27.6" customHeight="1" x14ac:dyDescent="0.2">
      <c r="B11" s="158" t="s">
        <v>170</v>
      </c>
      <c r="C11" s="158"/>
      <c r="D11" s="158"/>
      <c r="E11" s="158"/>
      <c r="F11" s="158"/>
      <c r="G11" s="158"/>
      <c r="H11" s="158"/>
      <c r="I11" s="158"/>
      <c r="J11" s="158"/>
      <c r="K11" s="158"/>
      <c r="L11" s="158"/>
      <c r="M11" s="158"/>
      <c r="N11" s="158"/>
      <c r="O11" s="158"/>
      <c r="P11" s="158"/>
    </row>
    <row r="12" spans="1:16" ht="27.6" customHeight="1" x14ac:dyDescent="0.2">
      <c r="B12" s="158" t="s">
        <v>212</v>
      </c>
      <c r="C12" s="158"/>
      <c r="D12" s="158"/>
      <c r="E12" s="158"/>
      <c r="F12" s="158"/>
      <c r="G12" s="158"/>
      <c r="H12" s="158"/>
      <c r="I12" s="158"/>
      <c r="J12" s="158"/>
      <c r="K12" s="158"/>
      <c r="L12" s="158"/>
      <c r="M12" s="158"/>
      <c r="N12" s="158"/>
      <c r="O12" s="158"/>
      <c r="P12" s="158"/>
    </row>
    <row r="13" spans="1:16" ht="51.6" customHeight="1" x14ac:dyDescent="0.2">
      <c r="B13" s="158" t="s">
        <v>223</v>
      </c>
      <c r="C13" s="158"/>
      <c r="D13" s="158"/>
      <c r="E13" s="158"/>
      <c r="F13" s="158"/>
      <c r="G13" s="158"/>
      <c r="H13" s="158"/>
      <c r="I13" s="158"/>
      <c r="J13" s="158"/>
      <c r="K13" s="158"/>
      <c r="L13" s="158"/>
      <c r="M13" s="158"/>
      <c r="N13" s="158"/>
      <c r="O13" s="158"/>
      <c r="P13" s="158"/>
    </row>
    <row r="14" spans="1:16" ht="27.6" customHeight="1" x14ac:dyDescent="0.2">
      <c r="B14" s="160"/>
      <c r="C14" s="160"/>
      <c r="D14" s="160"/>
      <c r="E14" s="160"/>
      <c r="F14" s="160"/>
      <c r="G14" s="160"/>
      <c r="H14" s="160"/>
      <c r="I14" s="160"/>
      <c r="J14" s="160"/>
      <c r="K14" s="160"/>
      <c r="L14" s="160"/>
      <c r="M14" s="160"/>
      <c r="N14" s="160"/>
      <c r="O14" s="160"/>
      <c r="P14" s="160"/>
    </row>
    <row r="15" spans="1:16" ht="29.45" customHeight="1" x14ac:dyDescent="0.2">
      <c r="B15" s="160"/>
      <c r="C15" s="160"/>
      <c r="D15" s="160"/>
      <c r="E15" s="160"/>
      <c r="F15" s="160"/>
      <c r="G15" s="160"/>
      <c r="H15" s="160"/>
      <c r="I15" s="160"/>
      <c r="J15" s="160"/>
      <c r="K15" s="160"/>
      <c r="L15" s="160"/>
      <c r="M15" s="160"/>
      <c r="N15" s="160"/>
      <c r="O15" s="160"/>
      <c r="P15" s="160"/>
    </row>
    <row r="16" spans="1:16" ht="27.6" customHeight="1" x14ac:dyDescent="0.2">
      <c r="B16" s="160"/>
      <c r="C16" s="160"/>
      <c r="D16" s="160"/>
      <c r="E16" s="160"/>
      <c r="F16" s="160"/>
      <c r="G16" s="160"/>
      <c r="H16" s="160"/>
      <c r="I16" s="160"/>
      <c r="J16" s="160"/>
      <c r="K16" s="160"/>
      <c r="L16" s="160"/>
      <c r="M16" s="160"/>
      <c r="N16" s="160"/>
      <c r="O16" s="160"/>
      <c r="P16" s="160"/>
    </row>
    <row r="17" spans="2:16" ht="27.6" customHeight="1" x14ac:dyDescent="0.2">
      <c r="B17" s="161"/>
      <c r="C17" s="161"/>
      <c r="D17" s="161"/>
      <c r="E17" s="161"/>
      <c r="F17" s="161"/>
      <c r="G17" s="161"/>
      <c r="H17" s="161"/>
      <c r="I17" s="161"/>
      <c r="J17" s="161"/>
      <c r="K17" s="161"/>
      <c r="L17" s="161"/>
      <c r="M17" s="161"/>
      <c r="N17" s="161"/>
      <c r="O17" s="161"/>
      <c r="P17" s="161"/>
    </row>
    <row r="18" spans="2:16" ht="27.6" customHeight="1" x14ac:dyDescent="0.2">
      <c r="B18" s="160"/>
      <c r="C18" s="160"/>
      <c r="D18" s="160"/>
      <c r="E18" s="160"/>
      <c r="F18" s="160"/>
      <c r="G18" s="160"/>
      <c r="H18" s="160"/>
      <c r="I18" s="160"/>
      <c r="J18" s="160"/>
      <c r="K18" s="160"/>
      <c r="L18" s="160"/>
      <c r="M18" s="160"/>
      <c r="N18" s="160"/>
      <c r="O18" s="160"/>
      <c r="P18" s="160"/>
    </row>
    <row r="19" spans="2:16" ht="27.6" customHeight="1" x14ac:dyDescent="0.2">
      <c r="B19" s="160"/>
      <c r="C19" s="160"/>
      <c r="D19" s="160"/>
      <c r="E19" s="160"/>
      <c r="F19" s="160"/>
      <c r="G19" s="160"/>
      <c r="H19" s="160"/>
      <c r="I19" s="160"/>
      <c r="J19" s="160"/>
      <c r="K19" s="160"/>
      <c r="L19" s="160"/>
      <c r="M19" s="160"/>
      <c r="N19" s="160"/>
      <c r="O19" s="160"/>
      <c r="P19" s="160"/>
    </row>
    <row r="20" spans="2:16" ht="27.6" customHeight="1" x14ac:dyDescent="0.2">
      <c r="B20" s="160"/>
      <c r="C20" s="160"/>
      <c r="D20" s="160"/>
      <c r="E20" s="160"/>
      <c r="F20" s="160"/>
      <c r="G20" s="160"/>
      <c r="H20" s="160"/>
      <c r="I20" s="160"/>
      <c r="J20" s="160"/>
      <c r="K20" s="160"/>
      <c r="L20" s="160"/>
      <c r="M20" s="160"/>
      <c r="N20" s="160"/>
      <c r="O20" s="160"/>
      <c r="P20" s="160"/>
    </row>
  </sheetData>
  <mergeCells count="16">
    <mergeCell ref="B19:P19"/>
    <mergeCell ref="B20:P20"/>
    <mergeCell ref="B12:P12"/>
    <mergeCell ref="B13:P13"/>
    <mergeCell ref="B14:P14"/>
    <mergeCell ref="B15:P15"/>
    <mergeCell ref="B16:P16"/>
    <mergeCell ref="B17:P17"/>
    <mergeCell ref="B18:P18"/>
    <mergeCell ref="B11:P11"/>
    <mergeCell ref="B6:P6"/>
    <mergeCell ref="B7:P7"/>
    <mergeCell ref="A2:P2"/>
    <mergeCell ref="B8:P8"/>
    <mergeCell ref="B9:P9"/>
    <mergeCell ref="B10:P10"/>
  </mergeCells>
  <pageMargins left="0.33" right="0.37" top="1" bottom="0.75" header="0.5" footer="0.5"/>
  <pageSetup scale="6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4"/>
  <sheetViews>
    <sheetView zoomScale="82" zoomScaleNormal="82" zoomScaleSheetLayoutView="55" workbookViewId="0">
      <pane ySplit="3" topLeftCell="A4" activePane="bottomLeft" state="frozen"/>
      <selection activeCell="B6" sqref="B6:P17"/>
      <selection pane="bottomLeft" activeCell="M7" sqref="M7"/>
    </sheetView>
  </sheetViews>
  <sheetFormatPr defaultRowHeight="12.75" x14ac:dyDescent="0.2"/>
  <cols>
    <col min="1" max="1" width="8.5703125" customWidth="1"/>
    <col min="2" max="2" width="2.5703125" customWidth="1"/>
    <col min="3" max="3" width="4.140625" customWidth="1"/>
    <col min="4" max="4" width="10.42578125" customWidth="1"/>
    <col min="5" max="5" width="11.85546875" customWidth="1"/>
    <col min="7" max="9" width="6.42578125" customWidth="1"/>
    <col min="10" max="11" width="6.5703125" customWidth="1"/>
    <col min="12" max="12" width="19.42578125" customWidth="1"/>
    <col min="13" max="13" width="8.85546875" bestFit="1" customWidth="1"/>
    <col min="14" max="14" width="13.5703125" bestFit="1" customWidth="1"/>
    <col min="15" max="15" width="5.5703125" bestFit="1" customWidth="1"/>
    <col min="16" max="16" width="34.85546875" customWidth="1"/>
  </cols>
  <sheetData>
    <row r="1" spans="1:16" ht="18" x14ac:dyDescent="0.25">
      <c r="A1" s="42" t="str">
        <f>'Cost Details'!A2</f>
        <v>2023 Proposed DCRT Generator Interconnection Unit Cost Guide</v>
      </c>
      <c r="B1" s="5"/>
    </row>
    <row r="2" spans="1:16" ht="29.45" customHeight="1" x14ac:dyDescent="0.2">
      <c r="A2" s="159" t="s">
        <v>233</v>
      </c>
      <c r="B2" s="159"/>
      <c r="C2" s="159"/>
      <c r="D2" s="159"/>
      <c r="E2" s="159"/>
      <c r="F2" s="159"/>
      <c r="G2" s="159"/>
      <c r="H2" s="159"/>
      <c r="I2" s="159"/>
      <c r="J2" s="159"/>
      <c r="K2" s="159"/>
      <c r="L2" s="159"/>
      <c r="M2" s="159"/>
      <c r="N2" s="159"/>
      <c r="O2" s="159"/>
      <c r="P2" s="159"/>
    </row>
    <row r="3" spans="1:16" ht="14.25" x14ac:dyDescent="0.2">
      <c r="B3" s="48" t="s">
        <v>239</v>
      </c>
    </row>
    <row r="5" spans="1:16" x14ac:dyDescent="0.2">
      <c r="B5" s="95" t="s">
        <v>61</v>
      </c>
      <c r="C5" s="5"/>
    </row>
    <row r="6" spans="1:16" x14ac:dyDescent="0.2">
      <c r="M6" s="7" t="s">
        <v>60</v>
      </c>
      <c r="N6" s="7" t="s">
        <v>142</v>
      </c>
      <c r="O6" s="7" t="s">
        <v>143</v>
      </c>
    </row>
    <row r="7" spans="1:16" x14ac:dyDescent="0.2">
      <c r="B7" t="s">
        <v>140</v>
      </c>
      <c r="M7" s="19">
        <v>2</v>
      </c>
      <c r="N7" s="18"/>
      <c r="O7" s="18"/>
      <c r="P7" s="17"/>
    </row>
    <row r="8" spans="1:16" x14ac:dyDescent="0.2">
      <c r="B8" t="s">
        <v>84</v>
      </c>
      <c r="M8" s="19"/>
      <c r="N8" s="18"/>
      <c r="O8" s="18"/>
      <c r="P8" s="17"/>
    </row>
    <row r="9" spans="1:16" x14ac:dyDescent="0.2">
      <c r="C9" s="9" t="s">
        <v>158</v>
      </c>
      <c r="J9" s="8"/>
      <c r="M9" s="20">
        <v>2</v>
      </c>
      <c r="N9" s="18" t="s">
        <v>144</v>
      </c>
      <c r="O9" s="18">
        <v>2</v>
      </c>
      <c r="P9" s="17"/>
    </row>
    <row r="10" spans="1:16" x14ac:dyDescent="0.2">
      <c r="C10" t="s">
        <v>116</v>
      </c>
      <c r="J10" s="8"/>
      <c r="M10" s="20"/>
      <c r="N10" s="18"/>
      <c r="O10" s="18"/>
      <c r="P10" s="17"/>
    </row>
    <row r="11" spans="1:16" ht="13.5" thickBot="1" x14ac:dyDescent="0.25">
      <c r="C11" t="s">
        <v>117</v>
      </c>
      <c r="J11" s="8"/>
      <c r="M11" s="21">
        <v>1.35</v>
      </c>
      <c r="N11" s="18" t="s">
        <v>145</v>
      </c>
      <c r="O11" s="24">
        <v>0.7</v>
      </c>
      <c r="P11" s="17"/>
    </row>
    <row r="12" spans="1:16" ht="15" x14ac:dyDescent="0.35">
      <c r="B12" s="6"/>
      <c r="C12" s="10"/>
      <c r="M12" s="22"/>
      <c r="N12" s="18"/>
      <c r="O12" s="18"/>
      <c r="P12" s="17"/>
    </row>
    <row r="13" spans="1:16" ht="15" x14ac:dyDescent="0.35">
      <c r="B13" s="6"/>
      <c r="C13" s="10"/>
      <c r="D13" t="s">
        <v>146</v>
      </c>
      <c r="M13" s="22"/>
      <c r="N13" s="18"/>
      <c r="O13" s="18">
        <v>2.7</v>
      </c>
      <c r="P13" s="17"/>
    </row>
    <row r="14" spans="1:16" ht="13.5" thickBot="1" x14ac:dyDescent="0.25">
      <c r="D14" t="s">
        <v>85</v>
      </c>
      <c r="M14" s="23"/>
      <c r="N14" s="18"/>
      <c r="O14" s="24">
        <v>2</v>
      </c>
      <c r="P14" s="17"/>
    </row>
    <row r="15" spans="1:16" x14ac:dyDescent="0.2">
      <c r="D15" s="5" t="s">
        <v>147</v>
      </c>
      <c r="E15" s="5"/>
      <c r="F15" s="5"/>
      <c r="G15" s="5"/>
      <c r="H15" s="5"/>
      <c r="I15" s="5"/>
      <c r="J15" s="5"/>
      <c r="K15" s="5"/>
      <c r="L15" s="5"/>
      <c r="M15" s="25"/>
      <c r="N15" s="25"/>
      <c r="O15" s="25">
        <v>4.7</v>
      </c>
    </row>
    <row r="18" spans="3:16" x14ac:dyDescent="0.2">
      <c r="C18" s="27" t="s">
        <v>177</v>
      </c>
      <c r="G18" s="162" t="s">
        <v>19</v>
      </c>
      <c r="H18" s="163"/>
      <c r="I18" s="164"/>
      <c r="J18" s="165" t="s">
        <v>20</v>
      </c>
      <c r="K18" s="166"/>
      <c r="L18" s="167"/>
      <c r="M18" s="180" t="s">
        <v>21</v>
      </c>
      <c r="N18" s="181"/>
      <c r="O18" s="182"/>
    </row>
    <row r="19" spans="3:16" x14ac:dyDescent="0.2">
      <c r="D19" t="s">
        <v>81</v>
      </c>
      <c r="G19" s="211" t="s">
        <v>10</v>
      </c>
      <c r="H19" s="212"/>
      <c r="I19" s="213"/>
      <c r="J19" s="211" t="s">
        <v>11</v>
      </c>
      <c r="K19" s="212"/>
      <c r="L19" s="213"/>
      <c r="M19" s="1" t="s">
        <v>17</v>
      </c>
      <c r="N19" s="2"/>
      <c r="O19" s="3" t="s">
        <v>12</v>
      </c>
    </row>
    <row r="20" spans="3:16" x14ac:dyDescent="0.2">
      <c r="D20" t="s">
        <v>82</v>
      </c>
      <c r="G20" s="1" t="s">
        <v>14</v>
      </c>
      <c r="H20" s="2"/>
      <c r="I20" s="3" t="s">
        <v>13</v>
      </c>
      <c r="J20" s="211" t="s">
        <v>15</v>
      </c>
      <c r="K20" s="212"/>
      <c r="L20" s="213"/>
      <c r="M20" s="211" t="s">
        <v>16</v>
      </c>
      <c r="N20" s="212"/>
      <c r="O20" s="213"/>
    </row>
    <row r="21" spans="3:16" x14ac:dyDescent="0.2">
      <c r="D21" t="s">
        <v>114</v>
      </c>
      <c r="G21" s="199" t="s">
        <v>104</v>
      </c>
      <c r="H21" s="200"/>
      <c r="I21" s="201"/>
      <c r="J21" s="199" t="s">
        <v>105</v>
      </c>
      <c r="K21" s="200"/>
      <c r="L21" s="201"/>
      <c r="M21" s="199" t="s">
        <v>106</v>
      </c>
      <c r="N21" s="200"/>
      <c r="O21" s="201"/>
    </row>
    <row r="22" spans="3:16" x14ac:dyDescent="0.2">
      <c r="D22" t="s">
        <v>115</v>
      </c>
    </row>
    <row r="24" spans="3:16" x14ac:dyDescent="0.2">
      <c r="C24" s="27" t="s">
        <v>83</v>
      </c>
      <c r="G24" s="190" t="s">
        <v>19</v>
      </c>
      <c r="H24" s="191"/>
      <c r="I24" s="192"/>
      <c r="J24" s="193" t="s">
        <v>20</v>
      </c>
      <c r="K24" s="194"/>
      <c r="L24" s="195"/>
      <c r="M24" s="196" t="s">
        <v>21</v>
      </c>
      <c r="N24" s="197"/>
      <c r="O24" s="198"/>
    </row>
    <row r="25" spans="3:16" x14ac:dyDescent="0.2">
      <c r="D25" t="s">
        <v>107</v>
      </c>
      <c r="G25" s="208" t="s">
        <v>109</v>
      </c>
      <c r="H25" s="209"/>
      <c r="I25" s="210"/>
      <c r="J25" s="208" t="s">
        <v>108</v>
      </c>
      <c r="K25" s="209"/>
      <c r="L25" s="210"/>
      <c r="M25" s="208" t="s">
        <v>118</v>
      </c>
      <c r="N25" s="209"/>
      <c r="O25" s="210"/>
    </row>
    <row r="26" spans="3:16" x14ac:dyDescent="0.2">
      <c r="D26" t="s">
        <v>82</v>
      </c>
      <c r="G26" s="11"/>
      <c r="H26" s="15" t="s">
        <v>120</v>
      </c>
      <c r="I26" s="12"/>
      <c r="J26" s="11"/>
      <c r="K26" s="15" t="s">
        <v>110</v>
      </c>
      <c r="L26" s="12"/>
      <c r="M26" s="11"/>
      <c r="N26" s="15" t="s">
        <v>111</v>
      </c>
      <c r="O26" s="12"/>
    </row>
    <row r="27" spans="3:16" x14ac:dyDescent="0.2">
      <c r="D27" t="s">
        <v>103</v>
      </c>
      <c r="G27" s="13"/>
      <c r="H27" s="16" t="s">
        <v>112</v>
      </c>
      <c r="I27" s="14"/>
      <c r="J27" s="13"/>
      <c r="K27" s="16" t="s">
        <v>113</v>
      </c>
      <c r="L27" s="14"/>
      <c r="M27" s="13"/>
      <c r="N27" s="16" t="s">
        <v>119</v>
      </c>
      <c r="O27" s="14"/>
    </row>
    <row r="28" spans="3:16" x14ac:dyDescent="0.2">
      <c r="H28" s="15"/>
      <c r="K28" s="15"/>
      <c r="N28" s="15"/>
    </row>
    <row r="29" spans="3:16" x14ac:dyDescent="0.2">
      <c r="D29" s="177" t="s">
        <v>160</v>
      </c>
      <c r="E29" s="178"/>
      <c r="F29" s="177" t="s">
        <v>159</v>
      </c>
      <c r="G29" s="179"/>
      <c r="H29" s="179"/>
      <c r="I29" s="179"/>
      <c r="J29" s="179"/>
      <c r="K29" s="179"/>
      <c r="L29" s="179"/>
      <c r="M29" s="179"/>
      <c r="N29" s="179"/>
      <c r="O29" s="179"/>
      <c r="P29" s="178"/>
    </row>
    <row r="30" spans="3:16" x14ac:dyDescent="0.2">
      <c r="D30" s="183" t="s">
        <v>107</v>
      </c>
      <c r="E30" s="184"/>
      <c r="F30" s="158" t="s">
        <v>179</v>
      </c>
      <c r="G30" s="189"/>
      <c r="H30" s="189"/>
      <c r="I30" s="189"/>
      <c r="J30" s="189"/>
      <c r="K30" s="189"/>
      <c r="L30" s="189"/>
      <c r="M30" s="189"/>
      <c r="N30" s="189"/>
      <c r="O30" s="189"/>
      <c r="P30" s="189"/>
    </row>
    <row r="31" spans="3:16" x14ac:dyDescent="0.2">
      <c r="D31" s="185"/>
      <c r="E31" s="186"/>
      <c r="F31" s="189"/>
      <c r="G31" s="189"/>
      <c r="H31" s="189"/>
      <c r="I31" s="189"/>
      <c r="J31" s="189"/>
      <c r="K31" s="189"/>
      <c r="L31" s="189"/>
      <c r="M31" s="189"/>
      <c r="N31" s="189"/>
      <c r="O31" s="189"/>
      <c r="P31" s="189"/>
    </row>
    <row r="32" spans="3:16" x14ac:dyDescent="0.2">
      <c r="D32" s="187"/>
      <c r="E32" s="188"/>
      <c r="F32" s="189"/>
      <c r="G32" s="189"/>
      <c r="H32" s="189"/>
      <c r="I32" s="189"/>
      <c r="J32" s="189"/>
      <c r="K32" s="189"/>
      <c r="L32" s="189"/>
      <c r="M32" s="189"/>
      <c r="N32" s="189"/>
      <c r="O32" s="189"/>
      <c r="P32" s="189"/>
    </row>
    <row r="33" spans="1:16" x14ac:dyDescent="0.2">
      <c r="D33" s="202" t="s">
        <v>82</v>
      </c>
      <c r="E33" s="203"/>
      <c r="F33" s="158" t="s">
        <v>180</v>
      </c>
      <c r="G33" s="189"/>
      <c r="H33" s="189"/>
      <c r="I33" s="189"/>
      <c r="J33" s="189"/>
      <c r="K33" s="189"/>
      <c r="L33" s="189"/>
      <c r="M33" s="189"/>
      <c r="N33" s="189"/>
      <c r="O33" s="189"/>
      <c r="P33" s="189"/>
    </row>
    <row r="34" spans="1:16" x14ac:dyDescent="0.2">
      <c r="D34" s="204"/>
      <c r="E34" s="205"/>
      <c r="F34" s="189"/>
      <c r="G34" s="189"/>
      <c r="H34" s="189"/>
      <c r="I34" s="189"/>
      <c r="J34" s="189"/>
      <c r="K34" s="189"/>
      <c r="L34" s="189"/>
      <c r="M34" s="189"/>
      <c r="N34" s="189"/>
      <c r="O34" s="189"/>
      <c r="P34" s="189"/>
    </row>
    <row r="35" spans="1:16" x14ac:dyDescent="0.2">
      <c r="D35" s="206"/>
      <c r="E35" s="207"/>
      <c r="F35" s="189"/>
      <c r="G35" s="189"/>
      <c r="H35" s="189"/>
      <c r="I35" s="189"/>
      <c r="J35" s="189"/>
      <c r="K35" s="189"/>
      <c r="L35" s="189"/>
      <c r="M35" s="189"/>
      <c r="N35" s="189"/>
      <c r="O35" s="189"/>
      <c r="P35" s="189"/>
    </row>
    <row r="36" spans="1:16" x14ac:dyDescent="0.2">
      <c r="D36" s="176" t="s">
        <v>103</v>
      </c>
      <c r="E36" s="170"/>
      <c r="F36" s="168" t="s">
        <v>181</v>
      </c>
      <c r="G36" s="169"/>
      <c r="H36" s="169"/>
      <c r="I36" s="169"/>
      <c r="J36" s="169"/>
      <c r="K36" s="169"/>
      <c r="L36" s="169"/>
      <c r="M36" s="169"/>
      <c r="N36" s="169"/>
      <c r="O36" s="169"/>
      <c r="P36" s="170"/>
    </row>
    <row r="37" spans="1:16" x14ac:dyDescent="0.2">
      <c r="D37" s="171"/>
      <c r="E37" s="172"/>
      <c r="F37" s="171"/>
      <c r="G37" s="161"/>
      <c r="H37" s="161"/>
      <c r="I37" s="161"/>
      <c r="J37" s="161"/>
      <c r="K37" s="161"/>
      <c r="L37" s="161"/>
      <c r="M37" s="161"/>
      <c r="N37" s="161"/>
      <c r="O37" s="161"/>
      <c r="P37" s="172"/>
    </row>
    <row r="38" spans="1:16" x14ac:dyDescent="0.2">
      <c r="D38" s="173"/>
      <c r="E38" s="175"/>
      <c r="F38" s="173"/>
      <c r="G38" s="174"/>
      <c r="H38" s="174"/>
      <c r="I38" s="174"/>
      <c r="J38" s="174"/>
      <c r="K38" s="174"/>
      <c r="L38" s="174"/>
      <c r="M38" s="174"/>
      <c r="N38" s="174"/>
      <c r="O38" s="174"/>
      <c r="P38" s="175"/>
    </row>
    <row r="39" spans="1:16" x14ac:dyDescent="0.2">
      <c r="D39" s="40"/>
      <c r="E39" s="40"/>
      <c r="F39" s="40"/>
      <c r="G39" s="40"/>
      <c r="H39" s="40"/>
      <c r="I39" s="40"/>
      <c r="J39" s="40"/>
      <c r="K39" s="40"/>
      <c r="L39" s="40"/>
      <c r="M39" s="40"/>
      <c r="N39" s="40"/>
      <c r="O39" s="40"/>
      <c r="P39" s="40"/>
    </row>
    <row r="41" spans="1:16" x14ac:dyDescent="0.2">
      <c r="A41" s="5" t="s">
        <v>182</v>
      </c>
    </row>
    <row r="42" spans="1:16" x14ac:dyDescent="0.2">
      <c r="A42" s="5"/>
    </row>
    <row r="43" spans="1:16" s="30" customFormat="1" ht="21.6" customHeight="1" x14ac:dyDescent="0.2">
      <c r="A43" s="28"/>
      <c r="B43" s="29" t="s">
        <v>195</v>
      </c>
      <c r="P43" s="41"/>
    </row>
    <row r="44" spans="1:16" ht="27.6" customHeight="1" x14ac:dyDescent="0.2">
      <c r="B44" s="158" t="s">
        <v>165</v>
      </c>
      <c r="C44" s="158"/>
      <c r="D44" s="158"/>
      <c r="E44" s="158"/>
      <c r="F44" s="158"/>
      <c r="G44" s="158"/>
      <c r="H44" s="158"/>
      <c r="I44" s="158"/>
      <c r="J44" s="158"/>
      <c r="K44" s="158"/>
      <c r="L44" s="158"/>
      <c r="M44" s="158"/>
      <c r="N44" s="158"/>
      <c r="O44" s="158"/>
      <c r="P44" s="158"/>
    </row>
    <row r="45" spans="1:16" ht="27.6" customHeight="1" x14ac:dyDescent="0.2">
      <c r="B45" s="158" t="s">
        <v>222</v>
      </c>
      <c r="C45" s="158"/>
      <c r="D45" s="158"/>
      <c r="E45" s="158"/>
      <c r="F45" s="158"/>
      <c r="G45" s="158"/>
      <c r="H45" s="158"/>
      <c r="I45" s="158"/>
      <c r="J45" s="158"/>
      <c r="K45" s="158"/>
      <c r="L45" s="158"/>
      <c r="M45" s="158"/>
      <c r="N45" s="158"/>
      <c r="O45" s="158"/>
      <c r="P45" s="158"/>
    </row>
    <row r="46" spans="1:16" ht="27.6" hidden="1" customHeight="1" x14ac:dyDescent="0.2">
      <c r="B46" s="158" t="s">
        <v>166</v>
      </c>
      <c r="C46" s="158"/>
      <c r="D46" s="158"/>
      <c r="E46" s="158"/>
      <c r="F46" s="158"/>
      <c r="G46" s="158"/>
      <c r="H46" s="158"/>
      <c r="I46" s="158"/>
      <c r="J46" s="158"/>
      <c r="K46" s="158"/>
      <c r="L46" s="158"/>
      <c r="M46" s="158"/>
      <c r="N46" s="158"/>
      <c r="O46" s="158"/>
      <c r="P46" s="158"/>
    </row>
    <row r="47" spans="1:16" ht="27.6" customHeight="1" x14ac:dyDescent="0.2">
      <c r="B47" s="158" t="s">
        <v>167</v>
      </c>
      <c r="C47" s="158"/>
      <c r="D47" s="158"/>
      <c r="E47" s="158"/>
      <c r="F47" s="158"/>
      <c r="G47" s="158"/>
      <c r="H47" s="158"/>
      <c r="I47" s="158"/>
      <c r="J47" s="158"/>
      <c r="K47" s="158"/>
      <c r="L47" s="158"/>
      <c r="M47" s="158"/>
      <c r="N47" s="158"/>
      <c r="O47" s="158"/>
      <c r="P47" s="158"/>
    </row>
    <row r="48" spans="1:16" ht="27.6" customHeight="1" x14ac:dyDescent="0.2">
      <c r="B48" s="158" t="s">
        <v>168</v>
      </c>
      <c r="C48" s="158"/>
      <c r="D48" s="158"/>
      <c r="E48" s="158"/>
      <c r="F48" s="158"/>
      <c r="G48" s="158"/>
      <c r="H48" s="158"/>
      <c r="I48" s="158"/>
      <c r="J48" s="158"/>
      <c r="K48" s="158"/>
      <c r="L48" s="158"/>
      <c r="M48" s="158"/>
      <c r="N48" s="158"/>
      <c r="O48" s="158"/>
      <c r="P48" s="158"/>
    </row>
    <row r="49" spans="2:16" ht="27.6" customHeight="1" x14ac:dyDescent="0.2">
      <c r="B49" s="158" t="s">
        <v>169</v>
      </c>
      <c r="C49" s="158"/>
      <c r="D49" s="158"/>
      <c r="E49" s="158"/>
      <c r="F49" s="158"/>
      <c r="G49" s="158"/>
      <c r="H49" s="158"/>
      <c r="I49" s="158"/>
      <c r="J49" s="158"/>
      <c r="K49" s="158"/>
      <c r="L49" s="158"/>
      <c r="M49" s="158"/>
      <c r="N49" s="158"/>
      <c r="O49" s="158"/>
      <c r="P49" s="158"/>
    </row>
    <row r="50" spans="2:16" ht="27.6" customHeight="1" x14ac:dyDescent="0.2">
      <c r="B50" s="158" t="s">
        <v>170</v>
      </c>
      <c r="C50" s="158"/>
      <c r="D50" s="158"/>
      <c r="E50" s="158"/>
      <c r="F50" s="158"/>
      <c r="G50" s="158"/>
      <c r="H50" s="158"/>
      <c r="I50" s="158"/>
      <c r="J50" s="158"/>
      <c r="K50" s="158"/>
      <c r="L50" s="158"/>
      <c r="M50" s="158"/>
      <c r="N50" s="158"/>
      <c r="O50" s="158"/>
      <c r="P50" s="158"/>
    </row>
    <row r="51" spans="2:16" ht="66.75" customHeight="1" x14ac:dyDescent="0.2">
      <c r="B51" s="158" t="s">
        <v>224</v>
      </c>
      <c r="C51" s="158"/>
      <c r="D51" s="158"/>
      <c r="E51" s="158"/>
      <c r="F51" s="158"/>
      <c r="G51" s="158"/>
      <c r="H51" s="158"/>
      <c r="I51" s="158"/>
      <c r="J51" s="158"/>
      <c r="K51" s="158"/>
      <c r="L51" s="158"/>
      <c r="M51" s="158"/>
      <c r="N51" s="158"/>
      <c r="O51" s="158"/>
      <c r="P51" s="158"/>
    </row>
    <row r="52" spans="2:16" ht="27.6" customHeight="1" x14ac:dyDescent="0.2">
      <c r="B52" s="158" t="s">
        <v>171</v>
      </c>
      <c r="C52" s="158"/>
      <c r="D52" s="158"/>
      <c r="E52" s="158"/>
      <c r="F52" s="158"/>
      <c r="G52" s="158"/>
      <c r="H52" s="158"/>
      <c r="I52" s="158"/>
      <c r="J52" s="158"/>
      <c r="K52" s="158"/>
      <c r="L52" s="158"/>
      <c r="M52" s="158"/>
      <c r="N52" s="158"/>
      <c r="O52" s="158"/>
      <c r="P52" s="158"/>
    </row>
    <row r="53" spans="2:16" ht="29.45" customHeight="1" x14ac:dyDescent="0.2">
      <c r="B53" s="158" t="s">
        <v>172</v>
      </c>
      <c r="C53" s="158"/>
      <c r="D53" s="158"/>
      <c r="E53" s="158"/>
      <c r="F53" s="158"/>
      <c r="G53" s="158"/>
      <c r="H53" s="158"/>
      <c r="I53" s="158"/>
      <c r="J53" s="158"/>
      <c r="K53" s="158"/>
      <c r="L53" s="158"/>
      <c r="M53" s="158"/>
      <c r="N53" s="158"/>
      <c r="O53" s="158"/>
      <c r="P53" s="158"/>
    </row>
    <row r="54" spans="2:16" ht="27.6" customHeight="1" x14ac:dyDescent="0.2">
      <c r="B54" s="158" t="s">
        <v>173</v>
      </c>
      <c r="C54" s="158"/>
      <c r="D54" s="158"/>
      <c r="E54" s="158"/>
      <c r="F54" s="158"/>
      <c r="G54" s="158"/>
      <c r="H54" s="158"/>
      <c r="I54" s="158"/>
      <c r="J54" s="158"/>
      <c r="K54" s="158"/>
      <c r="L54" s="158"/>
      <c r="M54" s="158"/>
      <c r="N54" s="158"/>
      <c r="O54" s="158"/>
      <c r="P54" s="158"/>
    </row>
  </sheetData>
  <mergeCells count="36">
    <mergeCell ref="J19:L19"/>
    <mergeCell ref="G19:I19"/>
    <mergeCell ref="M21:O21"/>
    <mergeCell ref="J21:L21"/>
    <mergeCell ref="M20:O20"/>
    <mergeCell ref="J20:L20"/>
    <mergeCell ref="G24:I24"/>
    <mergeCell ref="J24:L24"/>
    <mergeCell ref="M24:O24"/>
    <mergeCell ref="G21:I21"/>
    <mergeCell ref="D33:E35"/>
    <mergeCell ref="F33:P35"/>
    <mergeCell ref="M25:O25"/>
    <mergeCell ref="G25:I25"/>
    <mergeCell ref="J25:L25"/>
    <mergeCell ref="A2:P2"/>
    <mergeCell ref="B50:P50"/>
    <mergeCell ref="B51:P51"/>
    <mergeCell ref="B52:P52"/>
    <mergeCell ref="B53:P53"/>
    <mergeCell ref="B45:P45"/>
    <mergeCell ref="G18:I18"/>
    <mergeCell ref="J18:L18"/>
    <mergeCell ref="F36:P38"/>
    <mergeCell ref="B44:P44"/>
    <mergeCell ref="D36:E38"/>
    <mergeCell ref="D29:E29"/>
    <mergeCell ref="F29:P29"/>
    <mergeCell ref="M18:O18"/>
    <mergeCell ref="D30:E32"/>
    <mergeCell ref="F30:P32"/>
    <mergeCell ref="B54:P54"/>
    <mergeCell ref="B46:P46"/>
    <mergeCell ref="B47:P47"/>
    <mergeCell ref="B48:P48"/>
    <mergeCell ref="B49:P49"/>
  </mergeCells>
  <phoneticPr fontId="7" type="noConversion"/>
  <pageMargins left="0.25" right="0.25" top="0.75" bottom="0.75" header="0.3" footer="0.3"/>
  <pageSetup scale="6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zoomScale="93" zoomScaleNormal="93" zoomScaleSheetLayoutView="70" workbookViewId="0">
      <selection activeCell="J18" sqref="J18"/>
    </sheetView>
  </sheetViews>
  <sheetFormatPr defaultRowHeight="12.75" x14ac:dyDescent="0.2"/>
  <cols>
    <col min="1" max="1" width="2.42578125" customWidth="1"/>
  </cols>
  <sheetData>
    <row r="1" spans="1:16" ht="18" x14ac:dyDescent="0.25">
      <c r="A1" s="42" t="str">
        <f>'Cost Details'!A2</f>
        <v>2023 Proposed DCRT Generator Interconnection Unit Cost Guide</v>
      </c>
    </row>
    <row r="2" spans="1:16" s="36" customFormat="1" ht="15.75" x14ac:dyDescent="0.25">
      <c r="A2" s="46" t="s">
        <v>199</v>
      </c>
    </row>
    <row r="3" spans="1:16" s="36" customFormat="1" ht="15.75" x14ac:dyDescent="0.25">
      <c r="A3" s="46"/>
    </row>
    <row r="4" spans="1:16" ht="35.1" customHeight="1" x14ac:dyDescent="0.2">
      <c r="B4" s="71" t="s">
        <v>196</v>
      </c>
    </row>
    <row r="5" spans="1:16" s="67" customFormat="1" ht="35.1" customHeight="1" x14ac:dyDescent="0.2">
      <c r="B5" s="214" t="s">
        <v>205</v>
      </c>
      <c r="C5" s="215"/>
      <c r="D5" s="215"/>
      <c r="E5" s="215"/>
      <c r="F5" s="215"/>
      <c r="G5" s="215"/>
      <c r="H5" s="215"/>
      <c r="I5" s="215"/>
      <c r="J5" s="215"/>
      <c r="K5" s="215"/>
      <c r="L5" s="215"/>
      <c r="M5" s="215"/>
      <c r="N5" s="215"/>
      <c r="O5" s="215"/>
      <c r="P5" s="216"/>
    </row>
    <row r="6" spans="1:16" s="67" customFormat="1" ht="35.1" customHeight="1" x14ac:dyDescent="0.2">
      <c r="B6" s="214" t="s">
        <v>222</v>
      </c>
      <c r="C6" s="215"/>
      <c r="D6" s="215"/>
      <c r="E6" s="215"/>
      <c r="F6" s="215"/>
      <c r="G6" s="215"/>
      <c r="H6" s="215"/>
      <c r="I6" s="215"/>
      <c r="J6" s="215"/>
      <c r="K6" s="215"/>
      <c r="L6" s="215"/>
      <c r="M6" s="215"/>
      <c r="N6" s="215"/>
      <c r="O6" s="215"/>
      <c r="P6" s="216"/>
    </row>
    <row r="7" spans="1:16" s="67" customFormat="1" ht="35.1" customHeight="1" x14ac:dyDescent="0.2">
      <c r="B7" s="214" t="s">
        <v>206</v>
      </c>
      <c r="C7" s="215"/>
      <c r="D7" s="215"/>
      <c r="E7" s="215"/>
      <c r="F7" s="215"/>
      <c r="G7" s="215"/>
      <c r="H7" s="215"/>
      <c r="I7" s="215"/>
      <c r="J7" s="215"/>
      <c r="K7" s="215"/>
      <c r="L7" s="215"/>
      <c r="M7" s="215"/>
      <c r="N7" s="215"/>
      <c r="O7" s="215"/>
      <c r="P7" s="216"/>
    </row>
    <row r="8" spans="1:16" s="67" customFormat="1" ht="35.1" customHeight="1" x14ac:dyDescent="0.2">
      <c r="B8" s="214" t="s">
        <v>226</v>
      </c>
      <c r="C8" s="215"/>
      <c r="D8" s="215"/>
      <c r="E8" s="215"/>
      <c r="F8" s="215"/>
      <c r="G8" s="215"/>
      <c r="H8" s="215"/>
      <c r="I8" s="215"/>
      <c r="J8" s="215"/>
      <c r="K8" s="215"/>
      <c r="L8" s="215"/>
      <c r="M8" s="215"/>
      <c r="N8" s="215"/>
      <c r="O8" s="215"/>
      <c r="P8" s="216"/>
    </row>
    <row r="9" spans="1:16" s="67" customFormat="1" ht="35.1" customHeight="1" x14ac:dyDescent="0.2">
      <c r="B9" s="214" t="s">
        <v>198</v>
      </c>
      <c r="C9" s="215"/>
      <c r="D9" s="215"/>
      <c r="E9" s="215"/>
      <c r="F9" s="215"/>
      <c r="G9" s="215"/>
      <c r="H9" s="215"/>
      <c r="I9" s="215"/>
      <c r="J9" s="215"/>
      <c r="K9" s="215"/>
      <c r="L9" s="215"/>
      <c r="M9" s="215"/>
      <c r="N9" s="215"/>
      <c r="O9" s="215"/>
      <c r="P9" s="216"/>
    </row>
    <row r="10" spans="1:16" s="67" customFormat="1" ht="35.1" customHeight="1" x14ac:dyDescent="0.2">
      <c r="B10" s="214" t="s">
        <v>225</v>
      </c>
      <c r="C10" s="215"/>
      <c r="D10" s="215"/>
      <c r="E10" s="215"/>
      <c r="F10" s="215"/>
      <c r="G10" s="215"/>
      <c r="H10" s="215"/>
      <c r="I10" s="215"/>
      <c r="J10" s="215"/>
      <c r="K10" s="215"/>
      <c r="L10" s="215"/>
      <c r="M10" s="215"/>
      <c r="N10" s="215"/>
      <c r="O10" s="215"/>
      <c r="P10" s="216"/>
    </row>
    <row r="11" spans="1:16" ht="32.1" customHeight="1" x14ac:dyDescent="0.2">
      <c r="B11" s="214" t="s">
        <v>207</v>
      </c>
      <c r="C11" s="215"/>
      <c r="D11" s="215"/>
      <c r="E11" s="215"/>
      <c r="F11" s="215"/>
      <c r="G11" s="215"/>
      <c r="H11" s="215"/>
      <c r="I11" s="215"/>
      <c r="J11" s="215"/>
      <c r="K11" s="215"/>
      <c r="L11" s="215"/>
      <c r="M11" s="215"/>
      <c r="N11" s="215"/>
      <c r="O11" s="215"/>
      <c r="P11" s="216"/>
    </row>
  </sheetData>
  <mergeCells count="7">
    <mergeCell ref="B5:P5"/>
    <mergeCell ref="B7:P7"/>
    <mergeCell ref="B8:P8"/>
    <mergeCell ref="B9:P9"/>
    <mergeCell ref="B11:P11"/>
    <mergeCell ref="B10:P10"/>
    <mergeCell ref="B6:P6"/>
  </mergeCells>
  <pageMargins left="0.7" right="0.7" top="0.75" bottom="0.75" header="0.3" footer="0.3"/>
  <pageSetup scale="64"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zoomScale="85" zoomScaleNormal="85" zoomScaleSheetLayoutView="86" workbookViewId="0">
      <pane ySplit="1" topLeftCell="A2" activePane="bottomLeft" state="frozen"/>
      <selection activeCell="V54" sqref="V54"/>
      <selection pane="bottomLeft" activeCell="B6" sqref="B6"/>
    </sheetView>
  </sheetViews>
  <sheetFormatPr defaultRowHeight="12.75" x14ac:dyDescent="0.2"/>
  <cols>
    <col min="2" max="2" width="12.5703125" customWidth="1"/>
    <col min="4" max="5" width="9.5703125" bestFit="1" customWidth="1"/>
    <col min="6" max="6" width="11.140625" customWidth="1"/>
    <col min="7" max="11" width="9.5703125" bestFit="1" customWidth="1"/>
    <col min="15" max="15" width="2.140625" customWidth="1"/>
    <col min="16" max="16" width="2.42578125" customWidth="1"/>
  </cols>
  <sheetData>
    <row r="1" spans="1:15" ht="18" x14ac:dyDescent="0.25">
      <c r="A1" s="42" t="str">
        <f>'Cost Details'!A2</f>
        <v>2023 Proposed DCRT Generator Interconnection Unit Cost Guide</v>
      </c>
      <c r="C1" s="31"/>
      <c r="D1" s="31"/>
      <c r="E1" s="31"/>
      <c r="F1" s="31"/>
      <c r="G1" s="31"/>
      <c r="H1" s="31"/>
      <c r="I1" s="31"/>
      <c r="J1" s="31"/>
      <c r="K1" s="31"/>
      <c r="L1" s="31"/>
      <c r="M1" s="31"/>
    </row>
    <row r="2" spans="1:15" ht="23.25" x14ac:dyDescent="0.2">
      <c r="A2" s="43"/>
      <c r="C2" s="44"/>
      <c r="D2" s="44"/>
      <c r="E2" s="44"/>
      <c r="F2" s="44"/>
      <c r="G2" s="44"/>
      <c r="H2" s="44"/>
      <c r="I2" s="44"/>
      <c r="J2" s="44"/>
      <c r="K2" s="44"/>
      <c r="L2" s="44"/>
      <c r="M2" s="31"/>
    </row>
    <row r="3" spans="1:15" ht="15.75" x14ac:dyDescent="0.2">
      <c r="A3" s="45" t="s">
        <v>189</v>
      </c>
      <c r="C3" s="44"/>
      <c r="D3" s="44"/>
      <c r="E3" s="44"/>
      <c r="F3" s="44"/>
      <c r="G3" s="44"/>
      <c r="H3" s="44"/>
      <c r="I3" s="44"/>
      <c r="J3" s="44"/>
      <c r="K3" s="44"/>
      <c r="L3" s="44"/>
      <c r="M3" s="31"/>
    </row>
    <row r="4" spans="1:15" ht="16.5" customHeight="1" x14ac:dyDescent="0.2">
      <c r="B4" s="214" t="s">
        <v>243</v>
      </c>
      <c r="C4" s="215"/>
      <c r="D4" s="215"/>
      <c r="E4" s="215"/>
      <c r="F4" s="215"/>
      <c r="G4" s="215"/>
      <c r="H4" s="215"/>
      <c r="I4" s="215"/>
      <c r="J4" s="215"/>
      <c r="K4" s="215"/>
      <c r="L4" s="215"/>
      <c r="M4" s="215"/>
      <c r="N4" s="215"/>
      <c r="O4" s="216"/>
    </row>
    <row r="5" spans="1:15" ht="37.35" customHeight="1" x14ac:dyDescent="0.2">
      <c r="B5" s="214" t="s">
        <v>244</v>
      </c>
      <c r="C5" s="215"/>
      <c r="D5" s="215"/>
      <c r="E5" s="215"/>
      <c r="F5" s="215"/>
      <c r="G5" s="215"/>
      <c r="H5" s="215"/>
      <c r="I5" s="215"/>
      <c r="J5" s="215"/>
      <c r="K5" s="215"/>
      <c r="L5" s="215"/>
      <c r="M5" s="215"/>
      <c r="N5" s="215"/>
      <c r="O5" s="216"/>
    </row>
    <row r="6" spans="1:15" ht="4.3499999999999996" customHeight="1" x14ac:dyDescent="0.2">
      <c r="B6" s="72"/>
      <c r="C6" s="73"/>
      <c r="D6" s="73"/>
      <c r="E6" s="73"/>
      <c r="F6" s="73"/>
      <c r="G6" s="73"/>
      <c r="H6" s="73"/>
      <c r="I6" s="73"/>
      <c r="J6" s="73"/>
      <c r="K6" s="73"/>
      <c r="L6" s="73"/>
      <c r="M6" s="74"/>
      <c r="N6" s="75"/>
      <c r="O6" s="76"/>
    </row>
    <row r="7" spans="1:15" ht="14.25" x14ac:dyDescent="0.2">
      <c r="B7" s="77" t="s">
        <v>191</v>
      </c>
      <c r="C7" s="44"/>
      <c r="D7" s="44"/>
      <c r="E7" s="44"/>
      <c r="F7" s="44"/>
      <c r="G7" s="44"/>
      <c r="H7" s="44"/>
      <c r="I7" s="44"/>
      <c r="J7" s="44"/>
      <c r="K7" s="44"/>
      <c r="L7" s="44"/>
      <c r="M7" s="31"/>
      <c r="O7" s="12"/>
    </row>
    <row r="8" spans="1:15" ht="14.25" x14ac:dyDescent="0.2">
      <c r="B8" s="77"/>
      <c r="C8" s="44"/>
      <c r="D8" s="44"/>
      <c r="E8" s="44"/>
      <c r="F8" s="44"/>
      <c r="G8" s="44"/>
      <c r="H8" s="44"/>
      <c r="I8" s="44"/>
      <c r="J8" s="44"/>
      <c r="K8" s="44"/>
      <c r="L8" s="44"/>
      <c r="M8" s="31"/>
      <c r="O8" s="12"/>
    </row>
    <row r="9" spans="1:15" ht="18" customHeight="1" x14ac:dyDescent="0.2">
      <c r="B9" s="142" t="s">
        <v>240</v>
      </c>
      <c r="C9" s="44"/>
      <c r="D9" s="44"/>
      <c r="E9" s="44"/>
      <c r="F9" s="44"/>
      <c r="G9" s="44"/>
      <c r="H9" s="44"/>
      <c r="I9" s="44"/>
      <c r="J9" s="44"/>
      <c r="K9" s="44"/>
      <c r="L9" s="44"/>
      <c r="M9" s="31"/>
      <c r="O9" s="12"/>
    </row>
    <row r="10" spans="1:15" ht="16.5" customHeight="1" x14ac:dyDescent="0.2">
      <c r="B10" s="143" t="s">
        <v>241</v>
      </c>
      <c r="C10" s="78"/>
      <c r="D10" s="78"/>
      <c r="E10" s="78"/>
      <c r="F10" s="78"/>
      <c r="G10" s="78"/>
      <c r="H10" s="78"/>
      <c r="I10" s="78"/>
      <c r="J10" s="78"/>
      <c r="K10" s="78"/>
      <c r="L10" s="78"/>
      <c r="M10" s="79"/>
      <c r="N10" s="80"/>
      <c r="O10" s="14"/>
    </row>
    <row r="11" spans="1:15" ht="14.25" x14ac:dyDescent="0.2">
      <c r="B11" s="64"/>
      <c r="C11" s="44"/>
      <c r="D11" s="44"/>
      <c r="E11" s="44"/>
      <c r="F11" s="44"/>
      <c r="G11" s="44"/>
      <c r="H11" s="44"/>
      <c r="I11" s="44"/>
      <c r="J11" s="44"/>
      <c r="K11" s="44"/>
      <c r="L11" s="44"/>
      <c r="M11" s="31"/>
    </row>
    <row r="12" spans="1:15" ht="14.25" x14ac:dyDescent="0.2">
      <c r="B12" s="64"/>
      <c r="C12" s="44"/>
      <c r="D12" s="44"/>
      <c r="E12" s="44"/>
      <c r="F12" s="44"/>
      <c r="G12" s="44"/>
      <c r="H12" s="44"/>
      <c r="I12" s="44"/>
      <c r="J12" s="44"/>
      <c r="K12" s="44"/>
      <c r="L12" s="44"/>
      <c r="M12" s="31"/>
    </row>
    <row r="13" spans="1:15" x14ac:dyDescent="0.2">
      <c r="B13" s="44"/>
      <c r="C13" s="44"/>
      <c r="D13" s="44"/>
      <c r="E13" s="44"/>
      <c r="F13" s="44"/>
      <c r="G13" s="44"/>
      <c r="H13" s="44"/>
      <c r="I13" s="44"/>
      <c r="J13" s="44"/>
      <c r="K13" s="44"/>
      <c r="L13" s="44"/>
      <c r="M13" s="31"/>
    </row>
    <row r="14" spans="1:15" ht="15.75" x14ac:dyDescent="0.2">
      <c r="A14" s="45" t="s">
        <v>178</v>
      </c>
      <c r="C14" s="44"/>
      <c r="D14" s="44"/>
      <c r="E14" s="44"/>
      <c r="F14" s="44"/>
      <c r="G14" s="44"/>
      <c r="H14" s="44"/>
      <c r="I14" s="44"/>
      <c r="J14" s="44"/>
      <c r="K14" s="44"/>
      <c r="L14" s="44"/>
      <c r="M14" s="31"/>
    </row>
    <row r="15" spans="1:15" x14ac:dyDescent="0.2">
      <c r="C15" s="44"/>
      <c r="D15" s="44"/>
      <c r="E15" s="44"/>
      <c r="F15" s="44"/>
      <c r="G15" s="44"/>
      <c r="H15" s="44"/>
      <c r="I15" s="44"/>
      <c r="J15" s="44"/>
      <c r="K15" s="44"/>
      <c r="L15" s="44"/>
      <c r="M15" s="31"/>
    </row>
    <row r="16" spans="1:15" ht="18" customHeight="1" x14ac:dyDescent="0.2">
      <c r="B16" s="214" t="s">
        <v>242</v>
      </c>
      <c r="C16" s="215"/>
      <c r="D16" s="215"/>
      <c r="E16" s="215"/>
      <c r="F16" s="215"/>
      <c r="G16" s="215"/>
      <c r="H16" s="215"/>
      <c r="I16" s="215"/>
      <c r="J16" s="215"/>
      <c r="K16" s="215"/>
      <c r="L16" s="215"/>
      <c r="M16" s="215"/>
      <c r="N16" s="215"/>
      <c r="O16" s="216"/>
    </row>
    <row r="17" spans="2:15" x14ac:dyDescent="0.2">
      <c r="C17" s="44"/>
      <c r="D17" s="44"/>
      <c r="E17" s="44"/>
      <c r="F17" s="44"/>
      <c r="G17" s="44"/>
      <c r="H17" s="44"/>
      <c r="I17" s="44"/>
      <c r="J17" s="44"/>
      <c r="K17" s="44"/>
      <c r="L17" s="44"/>
      <c r="M17" s="31"/>
    </row>
    <row r="18" spans="2:15" ht="18.75" customHeight="1" x14ac:dyDescent="0.2">
      <c r="B18" s="214" t="s">
        <v>187</v>
      </c>
      <c r="C18" s="215"/>
      <c r="D18" s="215"/>
      <c r="E18" s="215"/>
      <c r="F18" s="215"/>
      <c r="G18" s="215"/>
      <c r="H18" s="215"/>
      <c r="I18" s="215"/>
      <c r="J18" s="215"/>
      <c r="K18" s="215"/>
      <c r="L18" s="215"/>
      <c r="M18" s="215"/>
      <c r="N18" s="215"/>
      <c r="O18" s="216"/>
    </row>
    <row r="19" spans="2:15" x14ac:dyDescent="0.2">
      <c r="C19" s="44"/>
      <c r="D19" s="44"/>
      <c r="E19" s="44"/>
      <c r="F19" s="44"/>
      <c r="G19" s="44"/>
      <c r="H19" s="44"/>
      <c r="I19" s="44"/>
      <c r="J19" s="44"/>
      <c r="K19" s="44"/>
      <c r="L19" s="44"/>
      <c r="M19" s="31"/>
    </row>
    <row r="20" spans="2:15" ht="18" customHeight="1" x14ac:dyDescent="0.2">
      <c r="B20" s="81" t="s">
        <v>188</v>
      </c>
      <c r="C20" s="73"/>
      <c r="D20" s="73"/>
      <c r="E20" s="73"/>
      <c r="F20" s="82"/>
      <c r="G20" s="96" t="s">
        <v>214</v>
      </c>
      <c r="H20" s="82"/>
      <c r="I20" s="73"/>
      <c r="J20" s="73"/>
      <c r="K20" s="73"/>
      <c r="L20" s="73"/>
      <c r="M20" s="74"/>
      <c r="N20" s="75"/>
      <c r="O20" s="76"/>
    </row>
    <row r="21" spans="2:15" ht="18.75" customHeight="1" x14ac:dyDescent="0.2">
      <c r="B21" s="13"/>
      <c r="C21" s="78"/>
      <c r="D21" s="78"/>
      <c r="E21" s="83"/>
      <c r="F21" s="83"/>
      <c r="G21" s="78"/>
      <c r="H21" s="78"/>
      <c r="I21" s="78"/>
      <c r="J21" s="78"/>
      <c r="K21" s="78"/>
      <c r="L21" s="78"/>
      <c r="M21" s="79"/>
      <c r="N21" s="80"/>
      <c r="O21" s="14"/>
    </row>
    <row r="22" spans="2:15" x14ac:dyDescent="0.2">
      <c r="B22" s="38"/>
      <c r="C22" s="44"/>
      <c r="D22" s="44"/>
      <c r="E22" s="38"/>
      <c r="F22" s="44"/>
      <c r="G22" s="44"/>
      <c r="H22" s="44"/>
      <c r="I22" s="44"/>
      <c r="J22" s="44"/>
      <c r="K22" s="44"/>
      <c r="L22" s="44"/>
      <c r="M22" s="31"/>
    </row>
    <row r="23" spans="2:15" x14ac:dyDescent="0.2">
      <c r="B23" s="38"/>
      <c r="C23" s="44"/>
      <c r="D23" s="44"/>
      <c r="E23" s="38"/>
      <c r="F23" s="44"/>
      <c r="G23" s="44"/>
      <c r="H23" s="44"/>
      <c r="I23" s="44"/>
      <c r="J23" s="44"/>
      <c r="K23" s="44"/>
      <c r="L23" s="44"/>
      <c r="M23" s="31"/>
    </row>
    <row r="24" spans="2:15" x14ac:dyDescent="0.2">
      <c r="B24" s="38"/>
      <c r="C24" s="44"/>
      <c r="D24" s="38"/>
      <c r="E24" s="44"/>
      <c r="F24" s="44"/>
      <c r="G24" s="44"/>
      <c r="H24" s="44"/>
      <c r="I24" s="44"/>
      <c r="J24" s="44"/>
      <c r="K24" s="44"/>
      <c r="L24" s="44"/>
      <c r="M24" s="31"/>
    </row>
    <row r="25" spans="2:15" ht="15.75" x14ac:dyDescent="0.2">
      <c r="B25" s="45" t="s">
        <v>227</v>
      </c>
      <c r="C25" s="44"/>
      <c r="D25" s="44"/>
      <c r="E25" s="44"/>
      <c r="F25" s="44"/>
      <c r="G25" s="44"/>
      <c r="H25" s="44"/>
      <c r="I25" s="44"/>
      <c r="J25" s="44"/>
      <c r="K25" s="44"/>
      <c r="L25" s="44"/>
      <c r="M25" s="31"/>
    </row>
    <row r="26" spans="2:15" ht="16.5" thickBot="1" x14ac:dyDescent="0.25">
      <c r="B26" s="39"/>
      <c r="C26" s="31"/>
      <c r="D26" s="31"/>
      <c r="E26" s="31"/>
      <c r="F26" s="31"/>
      <c r="G26" s="31"/>
      <c r="H26" s="31"/>
      <c r="I26" s="31"/>
      <c r="J26" s="31"/>
      <c r="K26" s="31"/>
      <c r="L26" s="31"/>
      <c r="M26" s="31"/>
    </row>
    <row r="27" spans="2:15" ht="19.5" thickBot="1" x14ac:dyDescent="0.35">
      <c r="B27" s="119"/>
      <c r="C27" s="111">
        <v>2023</v>
      </c>
      <c r="D27" s="112">
        <v>2024</v>
      </c>
      <c r="E27" s="112">
        <v>2025</v>
      </c>
      <c r="F27" s="111">
        <v>2026</v>
      </c>
      <c r="G27" s="112">
        <v>2027</v>
      </c>
      <c r="H27" s="111">
        <v>2028</v>
      </c>
      <c r="I27" s="112">
        <v>2029</v>
      </c>
      <c r="J27" s="111">
        <v>2030</v>
      </c>
      <c r="K27" s="112">
        <v>2031</v>
      </c>
      <c r="L27" s="111">
        <v>2032</v>
      </c>
      <c r="M27" s="111">
        <v>2033</v>
      </c>
    </row>
    <row r="28" spans="2:15" ht="37.5" x14ac:dyDescent="0.3">
      <c r="B28" s="120" t="s">
        <v>192</v>
      </c>
      <c r="C28" s="113"/>
      <c r="D28" s="114">
        <v>2.3E-2</v>
      </c>
      <c r="E28" s="114">
        <v>2.1000000000000001E-2</v>
      </c>
      <c r="F28" s="114">
        <v>0.02</v>
      </c>
      <c r="G28" s="114">
        <v>0.02</v>
      </c>
      <c r="H28" s="114">
        <v>2.1000000000000001E-2</v>
      </c>
      <c r="I28" s="114">
        <f>AVERAGE($F$28:$H$28)</f>
        <v>2.0333333333333332E-2</v>
      </c>
      <c r="J28" s="114">
        <f t="shared" ref="J28:M28" si="0">AVERAGE($F$28:$H$28)</f>
        <v>2.0333333333333332E-2</v>
      </c>
      <c r="K28" s="114">
        <f t="shared" si="0"/>
        <v>2.0333333333333332E-2</v>
      </c>
      <c r="L28" s="114">
        <f t="shared" si="0"/>
        <v>2.0333333333333332E-2</v>
      </c>
      <c r="M28" s="114">
        <f t="shared" si="0"/>
        <v>2.0333333333333332E-2</v>
      </c>
    </row>
    <row r="29" spans="2:15" ht="38.25" thickBot="1" x14ac:dyDescent="0.35">
      <c r="B29" s="121" t="s">
        <v>193</v>
      </c>
      <c r="C29" s="115">
        <v>1</v>
      </c>
      <c r="D29" s="115">
        <f>C29*(1+D28)</f>
        <v>1.0229999999999999</v>
      </c>
      <c r="E29" s="115">
        <f t="shared" ref="E29:M29" si="1">D29*(1+E28)</f>
        <v>1.0444829999999998</v>
      </c>
      <c r="F29" s="115">
        <f t="shared" si="1"/>
        <v>1.0653726599999997</v>
      </c>
      <c r="G29" s="115">
        <f t="shared" si="1"/>
        <v>1.0866801131999997</v>
      </c>
      <c r="H29" s="115">
        <f t="shared" si="1"/>
        <v>1.1095003955771996</v>
      </c>
      <c r="I29" s="115">
        <f t="shared" si="1"/>
        <v>1.1320602369539359</v>
      </c>
      <c r="J29" s="115">
        <f t="shared" si="1"/>
        <v>1.1550787951053325</v>
      </c>
      <c r="K29" s="115">
        <f t="shared" si="1"/>
        <v>1.1785653972724743</v>
      </c>
      <c r="L29" s="116">
        <f t="shared" si="1"/>
        <v>1.2025295603503479</v>
      </c>
      <c r="M29" s="116">
        <f t="shared" si="1"/>
        <v>1.2269809947441384</v>
      </c>
    </row>
    <row r="30" spans="2:15" ht="18.75" x14ac:dyDescent="0.3">
      <c r="B30" s="68"/>
      <c r="C30" s="70"/>
      <c r="D30" s="69"/>
      <c r="E30" s="69"/>
      <c r="F30" s="69"/>
      <c r="G30" s="69"/>
      <c r="H30" s="69"/>
      <c r="I30" s="69"/>
      <c r="J30" s="69"/>
      <c r="K30" s="69"/>
      <c r="L30" s="69"/>
      <c r="M30" s="69"/>
    </row>
    <row r="32" spans="2:15" ht="15" x14ac:dyDescent="0.25">
      <c r="C32" s="141"/>
      <c r="D32" s="141"/>
      <c r="E32" s="141"/>
      <c r="F32" s="141"/>
      <c r="G32" s="141"/>
    </row>
    <row r="34" spans="3:11" x14ac:dyDescent="0.2">
      <c r="E34" s="34"/>
      <c r="F34" s="34"/>
      <c r="G34" s="34"/>
      <c r="H34" s="34"/>
      <c r="I34" s="34"/>
      <c r="J34" s="34"/>
      <c r="K34" s="34"/>
    </row>
    <row r="35" spans="3:11" x14ac:dyDescent="0.2">
      <c r="C35" s="35"/>
      <c r="D35" s="35"/>
      <c r="E35" s="35"/>
      <c r="F35" s="35"/>
      <c r="G35" s="35"/>
      <c r="H35" s="35"/>
      <c r="I35" s="35"/>
      <c r="J35" s="35"/>
      <c r="K35" s="35"/>
    </row>
    <row r="36" spans="3:11" x14ac:dyDescent="0.2">
      <c r="C36" s="34"/>
      <c r="D36" s="34"/>
      <c r="E36" s="34"/>
      <c r="F36" s="34"/>
      <c r="G36" s="34"/>
      <c r="H36" s="34"/>
      <c r="I36" s="34"/>
      <c r="J36" s="34"/>
      <c r="K36" s="34"/>
    </row>
    <row r="37" spans="3:11" x14ac:dyDescent="0.2">
      <c r="D37" s="34"/>
      <c r="E37" s="34"/>
      <c r="F37" s="34"/>
      <c r="G37" s="34"/>
      <c r="H37" s="34"/>
      <c r="I37" s="34"/>
      <c r="J37" s="34"/>
      <c r="K37" s="34"/>
    </row>
  </sheetData>
  <mergeCells count="4">
    <mergeCell ref="B4:O4"/>
    <mergeCell ref="B5:O5"/>
    <mergeCell ref="B16:O16"/>
    <mergeCell ref="B18:O18"/>
  </mergeCells>
  <printOptions horizontalCentered="1"/>
  <pageMargins left="0.25" right="0" top="0.4" bottom="0.5" header="0.3" footer="0.3"/>
  <pageSetup scale="65"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311</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2023-09-18T17:49:24+00:00</PostDate>
    <ExpireDate xmlns="2613f182-e424-487f-ac7f-33bed2fc986a">2025-08-01T18:12:32+00:00</ExpireDate>
    <Content_x0020_Owner xmlns="2613f182-e424-487f-ac7f-33bed2fc986a">
      <UserInfo>
        <DisplayName>Emmert, Robert</DisplayName>
        <AccountId>129</AccountId>
        <AccountType/>
      </UserInfo>
    </Content_x0020_Owner>
    <ISOContributor xmlns="2613f182-e424-487f-ac7f-33bed2fc986a">
      <UserInfo>
        <DisplayName>Zuberi, Kaylee</DisplayName>
        <AccountId>670</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Zuberi, Kaylee</DisplayName>
        <AccountId>670</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SOArchived xmlns="2613f182-e424-487f-ac7f-33bed2fc986a">Not Archived</ISOArchived>
    <ISOGroupSequence xmlns="2613f182-e424-487f-ac7f-33bed2fc986a" xsi:nil="true"/>
    <ISOOwner xmlns="2613f182-e424-487f-ac7f-33bed2fc986a">Emmert, Robert</ISOOwner>
    <ISOSummary xmlns="2613f182-e424-487f-ac7f-33bed2fc986a">DCRT PUCG </ISOSummary>
    <Market_x0020_Notice xmlns="5bcbeff6-7c02-4b0f-b125-f1b3d566cc14">false</Market_x0020_Notice>
    <Document_x0020_Type xmlns="5bcbeff6-7c02-4b0f-b125-f1b3d566cc14">Guide</Document_x0020_Type>
    <News_x0020_Release xmlns="5bcbeff6-7c02-4b0f-b125-f1b3d566cc14">false</News_x0020_Release>
    <ParentISOGroups xmlns="5bcbeff6-7c02-4b0f-b125-f1b3d566cc14">Current cost guides|103245f7-fc35-4565-bdf0-193bfff440e2</ParentISOGroups>
    <Orig_x0020_Post_x0020_Date xmlns="5bcbeff6-7c02-4b0f-b125-f1b3d566cc14">2018-03-14T15:47:48+00:00</Orig_x0020_Post_x0020_Date>
    <ContentReviewInterval xmlns="5bcbeff6-7c02-4b0f-b125-f1b3d566cc14">24</ContentReviewInterval>
    <IsDisabled xmlns="5bcbeff6-7c02-4b0f-b125-f1b3d566cc14">false</IsDisabled>
    <CrawlableUniqueID xmlns="5bcbeff6-7c02-4b0f-b125-f1b3d566cc14">4d6f01a0-efb9-4751-81e9-67ab9e4138b9</CrawlableUniqueID>
  </documentManagement>
</p:properties>
</file>

<file path=customXml/item2.xml><?xml version="1.0" encoding="utf-8"?>
<?mso-contentType ?>
<FormTemplates xmlns="http://schemas.microsoft.com/sharepoint/v3/contenttype/forms"/>
</file>

<file path=customXml/item3.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9DA01F-F9CD-4B82-909C-CD3E12444A4C}">
  <ds:schemaRefs>
    <ds:schemaRef ds:uri="http://schemas.openxmlformats.org/package/2006/metadata/core-properties"/>
    <ds:schemaRef ds:uri="http://schemas.microsoft.com/office/2006/documentManagement/types"/>
    <ds:schemaRef ds:uri="2613f182-e424-487f-ac7f-33bed2fc986a"/>
    <ds:schemaRef ds:uri="http://purl.org/dc/elements/1.1/"/>
    <ds:schemaRef ds:uri="http://schemas.microsoft.com/office/2006/metadata/properties"/>
    <ds:schemaRef ds:uri="http://schemas.microsoft.com/office/infopath/2007/PartnerControls"/>
    <ds:schemaRef ds:uri="http://purl.org/dc/terms/"/>
    <ds:schemaRef ds:uri="5bcbeff6-7c02-4b0f-b125-f1b3d566cc14"/>
    <ds:schemaRef ds:uri="http://www.w3.org/XML/1998/namespace"/>
    <ds:schemaRef ds:uri="http://purl.org/dc/dcmitype/"/>
  </ds:schemaRefs>
</ds:datastoreItem>
</file>

<file path=customXml/itemProps2.xml><?xml version="1.0" encoding="utf-8"?>
<ds:datastoreItem xmlns:ds="http://schemas.openxmlformats.org/officeDocument/2006/customXml" ds:itemID="{0C54BB3E-FCA6-4D1B-BC5B-96F18A7D23B4}">
  <ds:schemaRefs>
    <ds:schemaRef ds:uri="http://schemas.microsoft.com/sharepoint/v3/contenttype/forms"/>
  </ds:schemaRefs>
</ds:datastoreItem>
</file>

<file path=customXml/itemProps3.xml><?xml version="1.0" encoding="utf-8"?>
<ds:datastoreItem xmlns:ds="http://schemas.openxmlformats.org/officeDocument/2006/customXml" ds:itemID="{9D6BEC5A-7867-4A89-B180-DC0F0538B8F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Cost Details</vt:lpstr>
      <vt:lpstr>Substation Notes &amp; Assumptions</vt:lpstr>
      <vt:lpstr>BulkTrans Factors &amp; Assumptions</vt:lpstr>
      <vt:lpstr>Telecom Assumptions</vt:lpstr>
      <vt:lpstr>Escalation Rates &amp; Factors</vt:lpstr>
      <vt:lpstr>'Cost Details'!Print_Area</vt:lpstr>
      <vt:lpstr>'Escalation Rates &amp; Factors'!Print_Area</vt:lpstr>
      <vt:lpstr>'Cost Details'!Print_Titles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DCRT 2023 Final Per Unit Cost Guide</dc:title>
  <dc:creator/>
  <cp:lastModifiedBy/>
  <dcterms:created xsi:type="dcterms:W3CDTF">2018-03-14T15:13:53Z</dcterms:created>
  <dcterms:modified xsi:type="dcterms:W3CDTF">2023-08-02T23:05:31Z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ISOArchive">
    <vt:lpwstr>1;#Not Archived|d4ac4999-fa66-470b-a400-7ab6671d1fab</vt:lpwstr>
  </property>
  <property fmtid="{D5CDD505-2E9C-101B-9397-08002B2CF9AE}" pid="4" name="ISOGroup">
    <vt:lpwstr/>
  </property>
  <property fmtid="{D5CDD505-2E9C-101B-9397-08002B2CF9AE}" pid="5" name="ISOTopic">
    <vt:lpwstr>311;#Planning|285a5f2c-fbc6-40b5-af08-c23b5949dd29</vt:lpwstr>
  </property>
  <property fmtid="{D5CDD505-2E9C-101B-9397-08002B2CF9AE}" pid="6" name="ISOKeywords">
    <vt:lpwstr/>
  </property>
  <property fmtid="{D5CDD505-2E9C-101B-9397-08002B2CF9AE}" pid="7" name="OriginalUriCopy">
    <vt:lpwstr/>
  </property>
  <property fmtid="{D5CDD505-2E9C-101B-9397-08002B2CF9AE}" pid="8" name="PageLink">
    <vt:lpwstr/>
  </property>
  <property fmtid="{D5CDD505-2E9C-101B-9397-08002B2CF9AE}" pid="9" name="OriginalURIBackup">
    <vt:lpwstr/>
  </property>
</Properties>
</file>