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J19" i="1" l="1"/>
  <c r="J108" i="1" l="1"/>
  <c r="J53" i="1"/>
  <c r="J47" i="1"/>
  <c r="J46" i="1"/>
  <c r="J45" i="1"/>
  <c r="J37" i="1"/>
  <c r="J32" i="1"/>
  <c r="J22" i="1"/>
  <c r="L18" i="4" l="1"/>
  <c r="C19" i="4" l="1"/>
  <c r="D19" i="4" l="1"/>
  <c r="E19" i="4" s="1"/>
  <c r="F19" i="4" l="1"/>
  <c r="G19" i="4" s="1"/>
  <c r="H19" i="4" s="1"/>
  <c r="I19" i="4" s="1"/>
  <c r="J19" i="4" s="1"/>
  <c r="K19" i="4" s="1"/>
  <c r="L19" i="4" s="1"/>
</calcChain>
</file>

<file path=xl/sharedStrings.xml><?xml version="1.0" encoding="utf-8"?>
<sst xmlns="http://schemas.openxmlformats.org/spreadsheetml/2006/main" count="351" uniqueCount="182">
  <si>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</si>
  <si>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</si>
  <si>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</si>
  <si>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</si>
  <si>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</si>
  <si>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</si>
  <si>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</si>
  <si>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</si>
  <si>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</si>
  <si>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</si>
  <si>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</si>
  <si>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</si>
  <si>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</si>
  <si>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</si>
  <si>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</si>
  <si>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</si>
  <si>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</si>
  <si>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</si>
  <si>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</si>
  <si>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</si>
  <si>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</si>
  <si>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</si>
  <si>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</si>
  <si>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</si>
  <si>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</si>
  <si>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</si>
  <si>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</si>
  <si>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</si>
  <si>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</si>
  <si>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</si>
  <si>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</si>
  <si>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</si>
  <si>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</si>
  <si>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</si>
  <si>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</si>
  <si>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</si>
  <si>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</si>
  <si>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</si>
  <si>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</si>
  <si>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</si>
  <si>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</si>
  <si>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</si>
  <si>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</si>
  <si>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</si>
  <si>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</si>
  <si>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</si>
  <si>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</si>
  <si>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</si>
  <si>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</si>
  <si>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</si>
  <si>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</si>
  <si>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</si>
  <si>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</si>
  <si>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</si>
  <si>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</si>
  <si>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</si>
  <si>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</si>
  <si>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</si>
  <si>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</si>
  <si>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</si>
  <si>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</si>
  <si>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</si>
  <si>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</si>
  <si>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</si>
  <si>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</si>
  <si>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</si>
  <si>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</si>
  <si>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</si>
  <si>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</si>
  <si>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</si>
  <si>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</si>
  <si>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</si>
  <si>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</si>
  <si>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</si>
  <si>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</si>
  <si>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</si>
  <si>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</si>
  <si>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</si>
  <si>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</si>
  <si>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</si>
  <si>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</si>
  <si>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</si>
  <si>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</si>
  <si>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</si>
  <si>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</si>
  <si>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</si>
  <si>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</si>
  <si>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</si>
  <si>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</si>
  <si>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</si>
  <si>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</si>
  <si>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</si>
  <si>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</si>
  <si>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</si>
  <si>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</si>
  <si>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</si>
  <si>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</si>
  <si>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</si>
  <si>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</si>
  <si>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</si>
  <si>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</si>
  <si>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</si>
  <si>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</si>
  <si>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</si>
  <si>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</si>
  <si>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</si>
  <si>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</si>
  <si>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</si>
  <si>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</si>
  <si>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</si>
  <si>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</si>
  <si>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</si>
  <si>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</si>
  <si>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</si>
  <si>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</si>
  <si>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</si>
  <si>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</si>
  <si>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</si>
  <si>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</si>
  <si>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</si>
  <si>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</si>
  <si>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</si>
  <si>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</si>
  <si>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</si>
  <si>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</si>
  <si>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</si>
  <si>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</si>
  <si>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</si>
  <si>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</si>
  <si>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</si>
  <si>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</si>
  <si>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</si>
  <si>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</si>
  <si>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</si>
  <si>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</si>
  <si>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</si>
  <si>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</si>
  <si>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</si>
  <si>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</si>
  <si>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</si>
  <si>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</si>
  <si>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</si>
  <si>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</si>
  <si>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</si>
  <si>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</si>
  <si>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</si>
  <si>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</si>
  <si>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</si>
  <si>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</si>
  <si>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</si>
  <si>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</si>
  <si>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</si>
  <si>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</si>
  <si>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</si>
  <si>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</si>
  <si>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</si>
  <si>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 xml:space="preserve">Notes/Comments: DesertLink does not currently have 138 kV nor 230 kV facilities on their system. These connections will be estimated on an as-needed basis.
</t>
  </si>
  <si>
    <t>Total</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</si>
  <si>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</si>
  <si>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</si>
  <si>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</si>
  <si>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</si>
  <si>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</si>
  <si>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</si>
  <si>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</si>
  <si>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</si>
  <si>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</si>
  <si>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</si>
  <si>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</si>
  <si>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</si>
  <si>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</si>
  <si>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</si>
  <si>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2023 Proposed DesertLink Generator Interconnection Unit Cost Guide</t>
  </si>
  <si>
    <r>
      <t xml:space="preserve">Revised as of:  </t>
    </r>
    <r>
      <rPr>
        <b/>
        <sz val="12"/>
        <color rgb="FFFF0000"/>
        <rFont val="Arial"/>
        <family val="2"/>
      </rPr>
      <t>January 2023</t>
    </r>
  </si>
  <si>
    <t>As of January 2023</t>
  </si>
  <si>
    <t>DSL cost estimating is done in 2023 constant dollars and then escalated over the years during which the project will be</t>
  </si>
  <si>
    <t>2023-2032</t>
  </si>
  <si>
    <t>3 Year average escalation rate (2030-2032)</t>
  </si>
  <si>
    <t>Project Cost in 2023 Constant Dollars represents the cost of the Project if all costs were paid for in 2023.</t>
  </si>
  <si>
    <r>
      <t>Escalation Rates are from IHS Global Insight's 3rd Quarter 2022 Power Planner (released October 2022) electric utility construction cost forecast for "</t>
    </r>
    <r>
      <rPr>
        <b/>
        <u/>
        <sz val="10"/>
        <color indexed="8"/>
        <rFont val="Times New Roman"/>
        <family val="1"/>
      </rPr>
      <t>Total Transmission Plant, Pacific Region--JUEPT@PCF"</t>
    </r>
    <r>
      <rPr>
        <sz val="10"/>
        <color indexed="8"/>
        <rFont val="Times New Roman"/>
        <family val="1"/>
        <charset val="204"/>
      </rPr>
      <t>.</t>
    </r>
  </si>
  <si>
    <t>constructed, arriving at project costs in 2023 Constant Dollars Escalated to OD Year.</t>
  </si>
  <si>
    <t>Proposed Escalation Rate - Effective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</si>
</sst>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4" applyNumberFormat="0">
      <alignment readingOrder="1"/>
      <protection locked="0"/>
    </xf>
    <xf numFmtId="0" fontId="21" fillId="8" borderId="24" applyNumberFormat="0">
      <alignment readingOrder="1"/>
      <protection locked="0"/>
    </xf>
    <xf numFmtId="0" fontId="22" fillId="9" borderId="24" applyNumberFormat="0">
      <alignment readingOrder="1"/>
      <protection locked="0"/>
    </xf>
    <xf numFmtId="0" fontId="22" fillId="6" borderId="24" applyNumberFormat="0">
      <alignment horizontal="center" readingOrder="1"/>
      <protection locked="0"/>
    </xf>
    <xf numFmtId="168" fontId="22" fillId="6" borderId="24">
      <alignment readingOrder="1"/>
      <protection locked="0"/>
    </xf>
    <xf numFmtId="0" fontId="23" fillId="0" borderId="24" applyNumberFormat="0">
      <alignment readingOrder="1"/>
      <protection locked="0"/>
    </xf>
    <xf numFmtId="0" fontId="2" fillId="0" borderId="0"/>
    <xf numFmtId="9" fontId="2" fillId="0" borderId="0" applyFont="0" applyFill="0" applyBorder="0" applyAlignment="0" applyProtection="0"/>
    <xf numFmtId="0" fontId="25" fillId="8" borderId="24" applyNumberFormat="0">
      <alignment readingOrder="1"/>
      <protection locked="0"/>
    </xf>
    <xf numFmtId="0" fontId="25" fillId="8" borderId="24" applyNumberFormat="0">
      <alignment readingOrder="1"/>
      <protection locked="0"/>
    </xf>
    <xf numFmtId="0" fontId="26" fillId="9" borderId="24" applyNumberFormat="0">
      <alignment readingOrder="1"/>
      <protection locked="0"/>
    </xf>
    <xf numFmtId="0" fontId="26" fillId="6" borderId="24" applyNumberFormat="0">
      <alignment horizontal="center" readingOrder="1"/>
      <protection locked="0"/>
    </xf>
    <xf numFmtId="168" fontId="26" fillId="6" borderId="24">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0" borderId="21"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8" xfId="18" applyNumberFormat="1" applyFont="1" applyFill="1" applyBorder="1" applyAlignment="1">
      <alignment horizontal="center" vertical="center"/>
    </xf>
    <xf numFmtId="0" fontId="20" fillId="0" borderId="22"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3"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0" fillId="0" borderId="0" xfId="0" applyAlignment="1">
      <alignment vertical="center"/>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Font="1" applyBorder="1" applyAlignment="1">
      <alignment horizontal="left" vertical="top" wrapText="1"/>
    </xf>
    <xf numFmtId="0" fontId="4" fillId="0" borderId="2" xfId="5" applyBorder="1" applyAlignment="1">
      <alignment horizontal="left" vertical="top" wrapText="1"/>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5" xfId="5" applyFont="1" applyFill="1" applyBorder="1" applyAlignment="1">
      <alignment horizontal="center" vertical="top"/>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tabSelected="1" zoomScaleNormal="100" workbookViewId="0">
      <pane ySplit="4" topLeftCell="A5" activePane="bottomLeft" state="frozen"/>
      <selection pane="bottomLeft" activeCell="J116" sqref="J116"/>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74" t="s">
        <v>172</v>
      </c>
      <c r="B2" s="175"/>
      <c r="C2" s="175"/>
      <c r="D2" s="175"/>
      <c r="E2" s="175"/>
      <c r="F2" s="176"/>
      <c r="G2" s="99" t="s">
        <v>10</v>
      </c>
      <c r="H2" s="100"/>
      <c r="I2" s="4" t="s">
        <v>145</v>
      </c>
      <c r="J2" s="103" t="s">
        <v>146</v>
      </c>
      <c r="L2" s="156" t="s">
        <v>156</v>
      </c>
      <c r="N2" s="192"/>
      <c r="O2" s="192"/>
      <c r="P2" s="192"/>
      <c r="Q2" s="192"/>
      <c r="R2" s="192"/>
      <c r="S2" s="192"/>
      <c r="T2" s="192"/>
      <c r="U2" s="192"/>
      <c r="V2" s="192"/>
      <c r="W2" s="192"/>
      <c r="X2" s="192"/>
      <c r="Y2" s="192"/>
      <c r="Z2" s="192"/>
    </row>
    <row r="3" spans="1:26" ht="15.75" x14ac:dyDescent="0.25">
      <c r="A3" s="94" t="s">
        <v>173</v>
      </c>
      <c r="B3" s="95" t="s">
        <v>32</v>
      </c>
      <c r="C3" s="95"/>
      <c r="D3" s="95"/>
      <c r="E3" s="95"/>
      <c r="F3" s="95"/>
      <c r="G3" s="101"/>
      <c r="H3" s="104"/>
      <c r="I3" s="5"/>
      <c r="J3" s="5"/>
      <c r="L3" s="157"/>
    </row>
    <row r="4" spans="1:26" x14ac:dyDescent="0.2">
      <c r="A4" s="96" t="s">
        <v>19</v>
      </c>
      <c r="B4" s="97"/>
      <c r="C4" s="97"/>
      <c r="D4" s="97"/>
      <c r="E4" s="97"/>
      <c r="F4" s="98"/>
      <c r="G4" s="102" t="s">
        <v>5</v>
      </c>
      <c r="H4" s="3"/>
      <c r="J4" t="s">
        <v>160</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25000</v>
      </c>
      <c r="K6" s="7"/>
      <c r="L6" s="178" t="s">
        <v>170</v>
      </c>
      <c r="M6" s="91"/>
    </row>
    <row r="7" spans="1:26" ht="13.5" customHeight="1" x14ac:dyDescent="0.2">
      <c r="A7" s="7"/>
      <c r="B7" s="7"/>
      <c r="C7" s="7" t="s">
        <v>34</v>
      </c>
      <c r="D7" s="7"/>
      <c r="E7" s="7"/>
      <c r="F7" s="13"/>
      <c r="G7" s="7"/>
      <c r="H7" s="7"/>
      <c r="I7" s="7"/>
      <c r="J7" s="107"/>
      <c r="K7" s="7"/>
      <c r="L7" s="179"/>
    </row>
    <row r="8" spans="1:26" ht="6" customHeight="1" x14ac:dyDescent="0.2">
      <c r="A8" s="7"/>
      <c r="B8" s="7"/>
      <c r="C8" s="7"/>
      <c r="D8" s="7"/>
      <c r="E8" s="7"/>
      <c r="F8" s="7"/>
      <c r="G8" s="7"/>
      <c r="H8" s="7"/>
      <c r="I8" s="7"/>
      <c r="J8" s="107"/>
      <c r="K8" s="7"/>
      <c r="L8" s="179"/>
    </row>
    <row r="9" spans="1:26" ht="6" customHeight="1" x14ac:dyDescent="0.2">
      <c r="A9" s="7"/>
      <c r="B9" s="7"/>
      <c r="C9" s="7"/>
      <c r="D9" s="7"/>
      <c r="E9" s="7"/>
      <c r="F9" s="7"/>
      <c r="G9" s="7"/>
      <c r="H9" s="7"/>
      <c r="I9" s="7"/>
      <c r="J9" s="107"/>
      <c r="K9" s="7"/>
      <c r="L9" s="179"/>
    </row>
    <row r="10" spans="1:26" ht="6" customHeight="1" x14ac:dyDescent="0.2">
      <c r="A10" s="7"/>
      <c r="B10" s="7"/>
      <c r="C10" s="7"/>
      <c r="D10" s="7"/>
      <c r="E10" s="7"/>
      <c r="F10" s="7"/>
      <c r="G10" s="7"/>
      <c r="H10" s="7"/>
      <c r="I10" s="7"/>
      <c r="J10" s="107"/>
      <c r="K10" s="7"/>
      <c r="L10" s="179"/>
    </row>
    <row r="11" spans="1:26" ht="6" customHeight="1" x14ac:dyDescent="0.2">
      <c r="A11" s="7"/>
      <c r="B11" s="7"/>
      <c r="C11" s="7"/>
      <c r="D11" s="7"/>
      <c r="E11" s="7"/>
      <c r="F11" s="7"/>
      <c r="G11" s="7"/>
      <c r="H11" s="7"/>
      <c r="I11" s="7"/>
      <c r="J11" s="107"/>
      <c r="K11" s="7"/>
      <c r="L11" s="179"/>
    </row>
    <row r="12" spans="1:26" ht="6" customHeight="1" x14ac:dyDescent="0.2">
      <c r="A12" s="7"/>
      <c r="B12" s="7"/>
      <c r="C12" s="7"/>
      <c r="D12" s="7"/>
      <c r="E12" s="7"/>
      <c r="F12" s="7"/>
      <c r="G12" s="7"/>
      <c r="H12" s="7"/>
      <c r="I12" s="7"/>
      <c r="J12" s="107"/>
      <c r="K12" s="7"/>
      <c r="L12" s="179"/>
    </row>
    <row r="13" spans="1:26" ht="6" customHeight="1" x14ac:dyDescent="0.2">
      <c r="A13" s="7"/>
      <c r="B13" s="7"/>
      <c r="C13" s="7"/>
      <c r="D13" s="7"/>
      <c r="E13" s="7"/>
      <c r="F13" s="7"/>
      <c r="G13" s="7"/>
      <c r="H13" s="7"/>
      <c r="I13" s="7"/>
      <c r="J13" s="107"/>
      <c r="K13" s="7"/>
      <c r="L13" s="179"/>
    </row>
    <row r="14" spans="1:26" ht="6" customHeight="1" x14ac:dyDescent="0.2">
      <c r="A14" s="7"/>
      <c r="B14" s="7"/>
      <c r="C14" s="7"/>
      <c r="D14" s="7"/>
      <c r="E14" s="7"/>
      <c r="F14" s="7"/>
      <c r="G14" s="7"/>
      <c r="H14" s="7"/>
      <c r="I14" s="7"/>
      <c r="J14" s="107"/>
      <c r="K14" s="7"/>
      <c r="L14" s="179"/>
    </row>
    <row r="15" spans="1:26" ht="6" customHeight="1" x14ac:dyDescent="0.2">
      <c r="A15" s="7"/>
      <c r="B15" s="7"/>
      <c r="C15" s="7"/>
      <c r="D15" s="7"/>
      <c r="E15" s="7"/>
      <c r="F15" s="7"/>
      <c r="G15" s="7"/>
      <c r="H15" s="7"/>
      <c r="I15" s="7"/>
      <c r="J15" s="107"/>
      <c r="K15" s="7"/>
      <c r="L15" s="180"/>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4"/>
      <c r="M17" s="90"/>
    </row>
    <row r="18" spans="1:31" x14ac:dyDescent="0.2">
      <c r="A18" s="7"/>
      <c r="B18" s="7"/>
      <c r="C18" s="7"/>
      <c r="D18" s="18" t="s">
        <v>158</v>
      </c>
      <c r="E18" s="7"/>
      <c r="F18" s="7"/>
      <c r="G18" s="7" t="s">
        <v>6</v>
      </c>
      <c r="H18" s="7"/>
      <c r="I18" s="89"/>
      <c r="J18" s="108">
        <v>13500</v>
      </c>
      <c r="K18" s="7"/>
      <c r="L18" s="158" t="s">
        <v>159</v>
      </c>
      <c r="M18" s="91"/>
    </row>
    <row r="19" spans="1:31" x14ac:dyDescent="0.2">
      <c r="A19" s="79"/>
      <c r="B19" s="79"/>
      <c r="C19" s="79"/>
      <c r="D19" s="18" t="s">
        <v>147</v>
      </c>
      <c r="E19" s="79"/>
      <c r="F19" s="79"/>
      <c r="G19" s="79" t="s">
        <v>6</v>
      </c>
      <c r="H19" s="79"/>
      <c r="I19" s="89"/>
      <c r="J19" s="108">
        <f>15000*1.12</f>
        <v>16800</v>
      </c>
      <c r="K19" s="79"/>
      <c r="L19" s="159" t="s">
        <v>159</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f>5000*1.12</f>
        <v>5600.0000000000009</v>
      </c>
      <c r="K22" s="7"/>
      <c r="L22" s="160" t="s">
        <v>164</v>
      </c>
    </row>
    <row r="23" spans="1:31" x14ac:dyDescent="0.2">
      <c r="A23" s="7"/>
      <c r="B23" s="7"/>
      <c r="C23" s="7"/>
      <c r="D23" s="18" t="s">
        <v>12</v>
      </c>
      <c r="E23" s="7"/>
      <c r="F23" s="7"/>
      <c r="G23" s="7" t="s">
        <v>6</v>
      </c>
      <c r="H23" s="7"/>
      <c r="I23" s="12" t="s">
        <v>151</v>
      </c>
      <c r="J23" s="108">
        <v>9500</v>
      </c>
      <c r="K23" s="7"/>
      <c r="L23" s="161"/>
    </row>
    <row r="24" spans="1:31" x14ac:dyDescent="0.2">
      <c r="A24" s="7"/>
      <c r="B24" s="7"/>
      <c r="C24" s="7"/>
      <c r="D24" s="18" t="s">
        <v>27</v>
      </c>
      <c r="E24" s="7"/>
      <c r="F24" s="7"/>
      <c r="G24" s="7" t="s">
        <v>6</v>
      </c>
      <c r="H24" s="7"/>
      <c r="I24" s="89" t="s">
        <v>32</v>
      </c>
      <c r="J24" s="108">
        <v>13500</v>
      </c>
      <c r="K24" s="7"/>
      <c r="L24" s="162"/>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2">
        <v>6800</v>
      </c>
      <c r="K27" s="18"/>
      <c r="L27" s="149"/>
      <c r="N27" s="142"/>
      <c r="O27" s="142"/>
      <c r="P27" s="142"/>
      <c r="Q27" s="142"/>
      <c r="R27" s="142"/>
      <c r="S27" s="142"/>
      <c r="T27" s="142"/>
      <c r="U27" s="142"/>
      <c r="V27" s="142"/>
      <c r="W27" s="142"/>
      <c r="X27" s="142"/>
      <c r="Y27" s="142"/>
      <c r="Z27" s="142"/>
      <c r="AA27" s="142"/>
      <c r="AB27" s="142"/>
      <c r="AC27" s="142"/>
      <c r="AD27" s="142"/>
      <c r="AE27" s="142"/>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1700</v>
      </c>
      <c r="K29" s="7"/>
      <c r="L29" s="163" t="s">
        <v>161</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39"/>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3"/>
      <c r="N31" s="142"/>
      <c r="O31" s="146"/>
      <c r="P31" s="146"/>
      <c r="Q31" s="142"/>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2">
        <f>5000*1.12</f>
        <v>5600.0000000000009</v>
      </c>
      <c r="K32" s="7"/>
      <c r="L32" s="178" t="s">
        <v>169</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5100</v>
      </c>
      <c r="K33" s="7"/>
      <c r="L33" s="179"/>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2" t="s">
        <v>152</v>
      </c>
      <c r="K34" s="7"/>
      <c r="L34" s="179"/>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2" t="s">
        <v>152</v>
      </c>
      <c r="K35" s="7"/>
      <c r="L35" s="179"/>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2">
        <v>13500</v>
      </c>
      <c r="K36" s="7"/>
      <c r="L36" s="179"/>
      <c r="N36" s="139"/>
      <c r="O36" s="139"/>
      <c r="P36" s="139"/>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2">
        <f>40000*1.12</f>
        <v>44800.000000000007</v>
      </c>
      <c r="K37" s="7"/>
      <c r="L37" s="179"/>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2" t="s">
        <v>152</v>
      </c>
      <c r="K38" s="7"/>
      <c r="L38" s="180"/>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4"/>
      <c r="K39" s="7"/>
      <c r="L39" s="116"/>
      <c r="N39" s="1"/>
      <c r="O39" s="1"/>
      <c r="P39" s="1"/>
      <c r="Q39" s="1"/>
      <c r="R39" s="1"/>
      <c r="S39" s="1"/>
      <c r="T39" s="1"/>
      <c r="U39" s="1"/>
      <c r="V39" s="1"/>
      <c r="W39" s="1"/>
      <c r="X39" s="1"/>
      <c r="Y39" s="1"/>
      <c r="Z39" s="1"/>
      <c r="AA39" s="1"/>
      <c r="AB39" s="1"/>
      <c r="AC39" s="1"/>
      <c r="AD39" s="1"/>
      <c r="AE39" s="1"/>
    </row>
    <row r="40" spans="1:254" x14ac:dyDescent="0.2">
      <c r="A40" s="25"/>
      <c r="B40" s="147" t="s">
        <v>30</v>
      </c>
      <c r="C40" s="25"/>
      <c r="D40" s="25"/>
      <c r="E40" s="25"/>
      <c r="F40" s="25"/>
      <c r="G40" s="25" t="s">
        <v>9</v>
      </c>
      <c r="H40" s="25"/>
      <c r="I40" s="12" t="s">
        <v>9</v>
      </c>
      <c r="J40" s="152">
        <v>25000</v>
      </c>
      <c r="K40" s="25"/>
      <c r="L40" s="183"/>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2"/>
      <c r="O43" s="142"/>
      <c r="P43" s="142"/>
      <c r="Q43" s="142"/>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1700</v>
      </c>
      <c r="K44" s="7"/>
      <c r="L44" s="178" t="s">
        <v>168</v>
      </c>
      <c r="M44" s="91"/>
      <c r="N44" s="1"/>
      <c r="O44" s="1"/>
      <c r="P44" s="1"/>
      <c r="Q44" s="144"/>
      <c r="R44" s="144"/>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f>750*1.12</f>
        <v>840.00000000000011</v>
      </c>
      <c r="K45" s="7"/>
      <c r="L45" s="188"/>
      <c r="N45" s="145"/>
      <c r="O45" s="139"/>
      <c r="P45" s="139"/>
      <c r="Q45" s="139"/>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f>500*1.12</f>
        <v>560</v>
      </c>
      <c r="K46" s="7"/>
      <c r="L46" s="188"/>
    </row>
    <row r="47" spans="1:254" ht="12.75" customHeight="1" x14ac:dyDescent="0.2">
      <c r="A47" s="7"/>
      <c r="B47" s="7"/>
      <c r="C47" s="7" t="s">
        <v>2</v>
      </c>
      <c r="D47" s="7"/>
      <c r="E47" s="7"/>
      <c r="F47" s="7"/>
      <c r="G47" s="18" t="s">
        <v>6</v>
      </c>
      <c r="H47" s="7"/>
      <c r="I47" s="89" t="s">
        <v>32</v>
      </c>
      <c r="J47" s="108">
        <f>100*1.12</f>
        <v>112.00000000000001</v>
      </c>
      <c r="K47" s="7"/>
      <c r="L47" s="189"/>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2" t="s">
        <v>152</v>
      </c>
      <c r="K51" s="7"/>
      <c r="L51" s="178" t="s">
        <v>167</v>
      </c>
    </row>
    <row r="52" spans="1:16" x14ac:dyDescent="0.2">
      <c r="A52" s="7"/>
      <c r="B52" s="7"/>
      <c r="C52" s="7" t="s">
        <v>8</v>
      </c>
      <c r="D52" s="7"/>
      <c r="E52" s="7"/>
      <c r="F52" s="7"/>
      <c r="G52" s="7" t="s">
        <v>9</v>
      </c>
      <c r="H52" s="7"/>
      <c r="I52" s="12" t="s">
        <v>9</v>
      </c>
      <c r="J52" s="152" t="s">
        <v>152</v>
      </c>
      <c r="K52" s="7"/>
      <c r="L52" s="188"/>
    </row>
    <row r="53" spans="1:16" x14ac:dyDescent="0.2">
      <c r="A53" s="7"/>
      <c r="B53" s="7"/>
      <c r="C53" s="7" t="s">
        <v>20</v>
      </c>
      <c r="D53" s="7"/>
      <c r="E53" s="7"/>
      <c r="F53" s="7"/>
      <c r="G53" s="7" t="s">
        <v>7</v>
      </c>
      <c r="H53" s="7"/>
      <c r="I53" s="12" t="s">
        <v>9</v>
      </c>
      <c r="J53" s="152">
        <f>100*1.12</f>
        <v>112.00000000000001</v>
      </c>
      <c r="K53" s="7"/>
      <c r="L53" s="188"/>
    </row>
    <row r="54" spans="1:16" x14ac:dyDescent="0.2">
      <c r="A54" s="7"/>
      <c r="B54" s="7"/>
      <c r="C54" s="7"/>
      <c r="D54" s="7"/>
      <c r="E54" s="7"/>
      <c r="F54" s="7"/>
      <c r="G54" s="7"/>
      <c r="H54" s="7"/>
      <c r="I54" s="7"/>
      <c r="J54" s="165"/>
      <c r="K54" s="7"/>
      <c r="L54" s="155"/>
    </row>
    <row r="55" spans="1:16" s="2" customFormat="1" ht="13.5" thickBot="1" x14ac:dyDescent="0.25">
      <c r="A55" s="19"/>
      <c r="B55" s="19"/>
      <c r="C55" s="19"/>
      <c r="D55" s="19"/>
      <c r="E55" s="19"/>
      <c r="F55" s="19"/>
      <c r="G55" s="19"/>
      <c r="H55" s="19"/>
      <c r="I55" s="19"/>
      <c r="J55" s="166"/>
      <c r="K55" s="19"/>
      <c r="L55" s="9"/>
    </row>
    <row r="56" spans="1:16" x14ac:dyDescent="0.2">
      <c r="A56" s="7"/>
      <c r="B56" s="6" t="s">
        <v>43</v>
      </c>
      <c r="C56" s="7"/>
      <c r="D56" s="7"/>
      <c r="E56" s="7"/>
      <c r="F56" s="7"/>
      <c r="G56" s="7"/>
      <c r="H56" s="7"/>
      <c r="I56" s="7"/>
      <c r="J56" s="165"/>
      <c r="K56" s="7"/>
      <c r="L56" s="10"/>
    </row>
    <row r="57" spans="1:16" x14ac:dyDescent="0.2">
      <c r="A57" s="7"/>
      <c r="B57" s="7"/>
      <c r="C57" s="7"/>
      <c r="D57" s="7"/>
      <c r="E57" s="7"/>
      <c r="F57" s="7"/>
      <c r="G57" s="7"/>
      <c r="H57" s="7"/>
      <c r="I57" s="7"/>
      <c r="J57" s="165"/>
      <c r="K57" s="7"/>
      <c r="L57" s="10"/>
    </row>
    <row r="58" spans="1:16" x14ac:dyDescent="0.2">
      <c r="A58" s="7"/>
      <c r="B58" s="7"/>
      <c r="C58" s="7" t="s">
        <v>44</v>
      </c>
      <c r="D58" s="7"/>
      <c r="E58" s="7"/>
      <c r="F58" s="7"/>
      <c r="G58" s="7"/>
      <c r="H58" s="7"/>
      <c r="I58" s="21"/>
      <c r="J58" s="167"/>
      <c r="K58" s="7"/>
      <c r="L58" s="10"/>
      <c r="N58" s="142"/>
      <c r="O58" s="1"/>
      <c r="P58" s="1"/>
    </row>
    <row r="59" spans="1:16" ht="12.75" customHeight="1" x14ac:dyDescent="0.2">
      <c r="A59" s="7"/>
      <c r="B59" s="7"/>
      <c r="C59" s="7"/>
      <c r="D59" s="7" t="s">
        <v>45</v>
      </c>
      <c r="E59" s="7"/>
      <c r="F59" s="7"/>
      <c r="G59" s="7"/>
      <c r="H59" s="7" t="s">
        <v>7</v>
      </c>
      <c r="I59" s="12" t="s">
        <v>152</v>
      </c>
      <c r="J59" s="152" t="s">
        <v>152</v>
      </c>
      <c r="K59" s="7"/>
      <c r="L59" s="181" t="s">
        <v>163</v>
      </c>
      <c r="N59" s="1"/>
      <c r="O59" s="1"/>
      <c r="P59" s="1"/>
    </row>
    <row r="60" spans="1:16" x14ac:dyDescent="0.2">
      <c r="A60" s="7"/>
      <c r="B60" s="7"/>
      <c r="C60" s="7"/>
      <c r="D60" s="7" t="s">
        <v>46</v>
      </c>
      <c r="E60" s="7"/>
      <c r="F60" s="7"/>
      <c r="G60" s="7"/>
      <c r="H60" s="7" t="s">
        <v>7</v>
      </c>
      <c r="I60" s="12" t="s">
        <v>152</v>
      </c>
      <c r="J60" s="152" t="s">
        <v>152</v>
      </c>
      <c r="K60" s="7"/>
      <c r="L60" s="182"/>
      <c r="N60" s="1"/>
      <c r="O60" s="1"/>
      <c r="P60" s="1"/>
    </row>
    <row r="61" spans="1:16" x14ac:dyDescent="0.2">
      <c r="A61" s="7"/>
      <c r="B61" s="7"/>
      <c r="C61" s="7"/>
      <c r="D61" s="7" t="s">
        <v>47</v>
      </c>
      <c r="E61" s="7"/>
      <c r="F61" s="7"/>
      <c r="G61" s="7"/>
      <c r="H61" s="7" t="s">
        <v>7</v>
      </c>
      <c r="I61" s="12" t="s">
        <v>152</v>
      </c>
      <c r="J61" s="152" t="s">
        <v>152</v>
      </c>
      <c r="K61" s="7"/>
      <c r="L61" s="182"/>
      <c r="N61" s="1"/>
      <c r="O61" s="1"/>
      <c r="P61" s="1"/>
    </row>
    <row r="62" spans="1:16" ht="17.25" customHeight="1" x14ac:dyDescent="0.2">
      <c r="A62" s="7"/>
      <c r="B62" s="7"/>
      <c r="C62" s="7"/>
      <c r="D62" s="7" t="s">
        <v>48</v>
      </c>
      <c r="E62" s="7"/>
      <c r="F62" s="7"/>
      <c r="G62" s="7"/>
      <c r="H62" s="7" t="s">
        <v>6</v>
      </c>
      <c r="I62" s="12" t="s">
        <v>152</v>
      </c>
      <c r="J62" s="152" t="s">
        <v>152</v>
      </c>
      <c r="K62" s="7"/>
      <c r="L62" s="182"/>
      <c r="N62" s="1"/>
      <c r="O62" s="1"/>
      <c r="P62" s="1"/>
    </row>
    <row r="63" spans="1:16" x14ac:dyDescent="0.2">
      <c r="A63" s="7"/>
      <c r="B63" s="7"/>
      <c r="C63" s="7"/>
      <c r="D63" s="7" t="s">
        <v>49</v>
      </c>
      <c r="E63" s="7"/>
      <c r="F63" s="7"/>
      <c r="G63" s="7"/>
      <c r="H63" s="7" t="s">
        <v>7</v>
      </c>
      <c r="I63" s="12" t="s">
        <v>152</v>
      </c>
      <c r="J63" s="152" t="s">
        <v>152</v>
      </c>
      <c r="K63" s="7"/>
      <c r="L63" s="185"/>
      <c r="N63" s="1"/>
      <c r="O63" s="1"/>
      <c r="P63" s="1"/>
    </row>
    <row r="64" spans="1:16" ht="18" customHeight="1" x14ac:dyDescent="0.2">
      <c r="A64" s="7"/>
      <c r="B64" s="7"/>
      <c r="C64" s="7"/>
      <c r="D64" s="7" t="s">
        <v>50</v>
      </c>
      <c r="E64" s="7"/>
      <c r="F64" s="7"/>
      <c r="G64" s="7"/>
      <c r="H64" s="7" t="s">
        <v>6</v>
      </c>
      <c r="I64" s="12" t="s">
        <v>152</v>
      </c>
      <c r="J64" s="152" t="s">
        <v>152</v>
      </c>
      <c r="K64" s="7"/>
      <c r="L64" s="182"/>
      <c r="N64" s="1"/>
      <c r="O64" s="1"/>
      <c r="P64" s="1"/>
    </row>
    <row r="65" spans="1:18" x14ac:dyDescent="0.2">
      <c r="A65" s="7"/>
      <c r="B65" s="7"/>
      <c r="C65" s="7"/>
      <c r="D65" s="7" t="s">
        <v>51</v>
      </c>
      <c r="E65" s="7"/>
      <c r="F65" s="7"/>
      <c r="G65" s="7"/>
      <c r="H65" s="7" t="s">
        <v>6</v>
      </c>
      <c r="I65" s="12" t="s">
        <v>152</v>
      </c>
      <c r="J65" s="152" t="s">
        <v>152</v>
      </c>
      <c r="K65" s="7"/>
      <c r="L65" s="182"/>
      <c r="N65" s="1"/>
      <c r="O65" s="1"/>
      <c r="P65" s="1"/>
    </row>
    <row r="66" spans="1:18" x14ac:dyDescent="0.2">
      <c r="A66" s="7"/>
      <c r="B66" s="7"/>
      <c r="C66" s="7"/>
      <c r="D66" s="7"/>
      <c r="E66" s="7"/>
      <c r="F66" s="7"/>
      <c r="G66" s="7"/>
      <c r="H66" s="7"/>
      <c r="I66" s="21"/>
      <c r="J66" s="167"/>
      <c r="K66" s="7"/>
      <c r="L66" s="182"/>
      <c r="N66" s="1"/>
      <c r="O66" s="1"/>
      <c r="P66" s="1"/>
    </row>
    <row r="67" spans="1:18" x14ac:dyDescent="0.2">
      <c r="A67" s="7"/>
      <c r="B67" s="7"/>
      <c r="C67" s="17" t="s">
        <v>52</v>
      </c>
      <c r="D67" s="7"/>
      <c r="E67" s="7"/>
      <c r="F67" s="7"/>
      <c r="G67" s="7"/>
      <c r="H67" s="7"/>
      <c r="I67" s="21"/>
      <c r="J67" s="167"/>
      <c r="K67" s="7"/>
      <c r="L67" s="185"/>
    </row>
    <row r="68" spans="1:18" x14ac:dyDescent="0.2">
      <c r="A68" s="7"/>
      <c r="B68" s="7"/>
      <c r="C68" s="7"/>
      <c r="D68" s="7" t="s">
        <v>53</v>
      </c>
      <c r="E68" s="7"/>
      <c r="F68" s="7"/>
      <c r="G68" s="7"/>
      <c r="H68" s="7" t="s">
        <v>6</v>
      </c>
      <c r="I68" s="12" t="s">
        <v>152</v>
      </c>
      <c r="J68" s="152" t="s">
        <v>152</v>
      </c>
      <c r="K68" s="7"/>
      <c r="L68" s="182"/>
    </row>
    <row r="69" spans="1:18" x14ac:dyDescent="0.2">
      <c r="A69" s="7"/>
      <c r="B69" s="7"/>
      <c r="C69" s="7"/>
      <c r="D69" s="7" t="s">
        <v>54</v>
      </c>
      <c r="E69" s="7"/>
      <c r="F69" s="7"/>
      <c r="G69" s="7"/>
      <c r="H69" s="7" t="s">
        <v>7</v>
      </c>
      <c r="I69" s="12" t="s">
        <v>152</v>
      </c>
      <c r="J69" s="152" t="s">
        <v>152</v>
      </c>
      <c r="K69" s="7"/>
      <c r="L69" s="182"/>
    </row>
    <row r="70" spans="1:18" x14ac:dyDescent="0.2">
      <c r="A70" s="7"/>
      <c r="B70" s="7"/>
      <c r="C70" s="7"/>
      <c r="D70" s="7" t="s">
        <v>55</v>
      </c>
      <c r="E70" s="7"/>
      <c r="F70" s="7"/>
      <c r="G70" s="7"/>
      <c r="H70" s="7" t="s">
        <v>6</v>
      </c>
      <c r="I70" s="12" t="s">
        <v>152</v>
      </c>
      <c r="J70" s="152" t="s">
        <v>152</v>
      </c>
      <c r="K70" s="7"/>
      <c r="L70" s="182"/>
    </row>
    <row r="71" spans="1:18" x14ac:dyDescent="0.2">
      <c r="A71" s="7"/>
      <c r="B71" s="7"/>
      <c r="C71" s="7"/>
      <c r="D71" s="7" t="s">
        <v>56</v>
      </c>
      <c r="E71" s="7"/>
      <c r="F71" s="7"/>
      <c r="G71" s="7"/>
      <c r="H71" s="7" t="s">
        <v>6</v>
      </c>
      <c r="I71" s="12" t="s">
        <v>152</v>
      </c>
      <c r="J71" s="152" t="s">
        <v>152</v>
      </c>
      <c r="K71" s="7"/>
      <c r="L71" s="185"/>
    </row>
    <row r="72" spans="1:18" x14ac:dyDescent="0.2">
      <c r="A72" s="7"/>
      <c r="B72" s="7"/>
      <c r="C72" s="7"/>
      <c r="D72" s="7" t="s">
        <v>57</v>
      </c>
      <c r="E72" s="7"/>
      <c r="F72" s="7"/>
      <c r="G72" s="7"/>
      <c r="H72" s="7" t="s">
        <v>6</v>
      </c>
      <c r="I72" s="12" t="s">
        <v>152</v>
      </c>
      <c r="J72" s="152" t="s">
        <v>152</v>
      </c>
      <c r="K72" s="7"/>
      <c r="L72" s="182"/>
    </row>
    <row r="73" spans="1:18" ht="15.75" customHeight="1" x14ac:dyDescent="0.2">
      <c r="A73" s="7"/>
      <c r="B73" s="7"/>
      <c r="C73" s="7"/>
      <c r="D73" s="7" t="s">
        <v>58</v>
      </c>
      <c r="E73" s="7"/>
      <c r="F73" s="7"/>
      <c r="G73" s="7"/>
      <c r="H73" s="7" t="s">
        <v>6</v>
      </c>
      <c r="I73" s="12" t="s">
        <v>152</v>
      </c>
      <c r="J73" s="152" t="s">
        <v>152</v>
      </c>
      <c r="K73" s="7"/>
      <c r="L73" s="182"/>
    </row>
    <row r="74" spans="1:18" ht="15.75" customHeight="1" x14ac:dyDescent="0.2">
      <c r="A74" s="7"/>
      <c r="B74" s="7"/>
      <c r="C74" s="7"/>
      <c r="D74" s="7" t="s">
        <v>59</v>
      </c>
      <c r="E74" s="7"/>
      <c r="F74" s="7"/>
      <c r="G74" s="7"/>
      <c r="H74" s="7" t="s">
        <v>6</v>
      </c>
      <c r="I74" s="12" t="s">
        <v>152</v>
      </c>
      <c r="J74" s="152" t="s">
        <v>152</v>
      </c>
      <c r="K74" s="7"/>
      <c r="L74" s="182"/>
    </row>
    <row r="75" spans="1:18" x14ac:dyDescent="0.2">
      <c r="A75" s="7"/>
      <c r="B75" s="7"/>
      <c r="C75" s="7"/>
      <c r="D75" s="7" t="s">
        <v>60</v>
      </c>
      <c r="E75" s="7"/>
      <c r="F75" s="7"/>
      <c r="G75" s="7"/>
      <c r="H75" s="7" t="s">
        <v>6</v>
      </c>
      <c r="I75" s="12" t="s">
        <v>152</v>
      </c>
      <c r="J75" s="152" t="s">
        <v>152</v>
      </c>
      <c r="K75" s="7"/>
      <c r="L75" s="185"/>
    </row>
    <row r="76" spans="1:18" x14ac:dyDescent="0.2">
      <c r="A76" s="7"/>
      <c r="B76" s="7"/>
      <c r="C76" s="7"/>
      <c r="D76" s="7" t="s">
        <v>61</v>
      </c>
      <c r="E76" s="7"/>
      <c r="F76" s="7"/>
      <c r="G76" s="7"/>
      <c r="H76" s="7" t="s">
        <v>6</v>
      </c>
      <c r="I76" s="12" t="s">
        <v>152</v>
      </c>
      <c r="J76" s="152" t="s">
        <v>152</v>
      </c>
      <c r="K76" s="7"/>
      <c r="L76" s="182"/>
    </row>
    <row r="77" spans="1:18" x14ac:dyDescent="0.2">
      <c r="A77" s="7"/>
      <c r="B77" s="7"/>
      <c r="C77" s="7"/>
      <c r="D77" s="7" t="s">
        <v>62</v>
      </c>
      <c r="E77" s="7"/>
      <c r="F77" s="7"/>
      <c r="G77" s="7"/>
      <c r="H77" s="7" t="s">
        <v>6</v>
      </c>
      <c r="I77" s="12" t="s">
        <v>152</v>
      </c>
      <c r="J77" s="152" t="s">
        <v>152</v>
      </c>
      <c r="K77" s="7"/>
      <c r="L77" s="182"/>
    </row>
    <row r="78" spans="1:18" x14ac:dyDescent="0.2">
      <c r="A78" s="7"/>
      <c r="B78" s="7"/>
      <c r="C78" s="7"/>
      <c r="D78" s="7" t="s">
        <v>63</v>
      </c>
      <c r="E78" s="7"/>
      <c r="F78" s="7"/>
      <c r="G78" s="7"/>
      <c r="H78" s="7" t="s">
        <v>6</v>
      </c>
      <c r="I78" s="21"/>
      <c r="J78" s="152" t="s">
        <v>152</v>
      </c>
      <c r="K78" s="7"/>
      <c r="L78" s="182"/>
    </row>
    <row r="79" spans="1:18" ht="12.75" customHeight="1" x14ac:dyDescent="0.2">
      <c r="A79" s="7"/>
      <c r="B79" s="7"/>
      <c r="C79" s="7"/>
      <c r="D79" s="7"/>
      <c r="E79" s="7"/>
      <c r="F79" s="7"/>
      <c r="G79" s="7"/>
      <c r="H79" s="7"/>
      <c r="I79" s="21"/>
      <c r="J79" s="168"/>
      <c r="K79" s="7"/>
      <c r="L79" s="186" t="s">
        <v>162</v>
      </c>
    </row>
    <row r="80" spans="1:18" x14ac:dyDescent="0.2">
      <c r="A80" s="7"/>
      <c r="B80" s="7"/>
      <c r="C80" s="7" t="s">
        <v>64</v>
      </c>
      <c r="D80" s="7"/>
      <c r="E80" s="7"/>
      <c r="F80" s="7"/>
      <c r="G80" s="7"/>
      <c r="H80" s="7"/>
      <c r="I80" s="21"/>
      <c r="J80" s="168"/>
      <c r="K80" s="7"/>
      <c r="L80" s="182"/>
      <c r="N80" s="142"/>
      <c r="O80" s="142"/>
      <c r="P80" s="142"/>
      <c r="Q80" s="150"/>
      <c r="R80" s="1"/>
    </row>
    <row r="81" spans="1:26" x14ac:dyDescent="0.2">
      <c r="A81" s="7"/>
      <c r="B81" s="7"/>
      <c r="C81" s="7"/>
      <c r="D81" s="7" t="s">
        <v>65</v>
      </c>
      <c r="E81" s="7"/>
      <c r="F81" s="7"/>
      <c r="G81" s="7"/>
      <c r="H81" s="7" t="s">
        <v>42</v>
      </c>
      <c r="I81" s="89" t="s">
        <v>32</v>
      </c>
      <c r="J81" s="152">
        <v>350</v>
      </c>
      <c r="K81" s="7"/>
      <c r="L81" s="182"/>
      <c r="M81" s="91"/>
      <c r="N81" s="1"/>
      <c r="O81" s="1"/>
      <c r="P81" s="1"/>
      <c r="Q81" s="1"/>
      <c r="R81" s="1"/>
    </row>
    <row r="82" spans="1:26" x14ac:dyDescent="0.2">
      <c r="A82" s="7"/>
      <c r="B82" s="7"/>
      <c r="C82" s="7"/>
      <c r="D82" s="7" t="s">
        <v>66</v>
      </c>
      <c r="E82" s="7"/>
      <c r="F82" s="7"/>
      <c r="G82" s="7"/>
      <c r="H82" s="7" t="s">
        <v>42</v>
      </c>
      <c r="I82" s="89" t="s">
        <v>32</v>
      </c>
      <c r="J82" s="152" t="s">
        <v>152</v>
      </c>
      <c r="K82" s="7"/>
      <c r="L82" s="187"/>
      <c r="N82" s="139"/>
      <c r="O82" s="139"/>
      <c r="P82" s="139"/>
      <c r="Q82" s="139"/>
      <c r="R82" s="1"/>
    </row>
    <row r="83" spans="1:26" x14ac:dyDescent="0.2">
      <c r="A83" s="7"/>
      <c r="B83" s="7"/>
      <c r="C83" s="7"/>
      <c r="D83" s="7"/>
      <c r="E83" s="7"/>
      <c r="F83" s="7"/>
      <c r="G83" s="7"/>
      <c r="H83" s="7"/>
      <c r="I83" s="7"/>
      <c r="J83" s="165"/>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6"/>
      <c r="K84" s="19"/>
      <c r="L84" s="9"/>
    </row>
    <row r="85" spans="1:26" x14ac:dyDescent="0.2">
      <c r="A85" s="7"/>
      <c r="B85" s="7"/>
      <c r="C85" s="7"/>
      <c r="D85" s="7"/>
      <c r="E85" s="7"/>
      <c r="F85" s="7"/>
      <c r="G85" s="7"/>
      <c r="H85" s="7"/>
      <c r="I85" s="22"/>
      <c r="J85" s="169"/>
      <c r="K85" s="7"/>
      <c r="L85" s="116"/>
      <c r="N85" s="193"/>
      <c r="O85" s="193"/>
      <c r="P85" s="193"/>
      <c r="Q85" s="191"/>
      <c r="R85" s="193"/>
      <c r="S85" s="194"/>
      <c r="T85" s="191"/>
      <c r="U85" s="191"/>
      <c r="V85" s="190"/>
      <c r="W85" s="190"/>
      <c r="X85" s="193"/>
      <c r="Y85" s="191"/>
      <c r="Z85" s="194"/>
    </row>
    <row r="86" spans="1:26" x14ac:dyDescent="0.2">
      <c r="A86" s="7"/>
      <c r="B86" s="6" t="s">
        <v>35</v>
      </c>
      <c r="C86" s="7"/>
      <c r="D86" s="7"/>
      <c r="E86" s="7"/>
      <c r="F86" s="7"/>
      <c r="G86" s="7"/>
      <c r="H86" s="7"/>
      <c r="I86" s="22"/>
      <c r="J86" s="170"/>
      <c r="K86" s="7"/>
      <c r="L86" s="11"/>
      <c r="N86" s="194"/>
      <c r="O86" s="194"/>
      <c r="P86" s="194"/>
      <c r="Q86" s="191"/>
      <c r="R86" s="195"/>
      <c r="S86" s="195"/>
      <c r="T86" s="190"/>
      <c r="U86" s="190"/>
      <c r="V86" s="190"/>
      <c r="W86" s="190"/>
      <c r="X86" s="193"/>
      <c r="Y86" s="191"/>
      <c r="Z86" s="194"/>
    </row>
    <row r="87" spans="1:26" ht="12.75" customHeight="1" x14ac:dyDescent="0.2">
      <c r="A87" s="7"/>
      <c r="B87" s="7"/>
      <c r="C87" s="177" t="s">
        <v>36</v>
      </c>
      <c r="D87" s="177"/>
      <c r="E87" s="177"/>
      <c r="F87" s="177"/>
      <c r="G87" s="28" t="s">
        <v>42</v>
      </c>
      <c r="H87" s="7"/>
      <c r="I87" s="89" t="s">
        <v>32</v>
      </c>
      <c r="J87" s="152">
        <v>5900</v>
      </c>
      <c r="K87" s="7"/>
      <c r="L87" s="178" t="s">
        <v>155</v>
      </c>
      <c r="M87" s="91"/>
      <c r="N87" s="1"/>
      <c r="O87" s="140"/>
      <c r="P87" s="1"/>
      <c r="Q87" s="1"/>
      <c r="R87" s="1"/>
      <c r="S87" s="1"/>
      <c r="T87" s="1"/>
      <c r="U87" s="1"/>
      <c r="V87" s="1"/>
      <c r="W87" s="1"/>
      <c r="X87" s="1"/>
      <c r="Y87" s="1"/>
      <c r="Z87" s="1"/>
    </row>
    <row r="88" spans="1:26" x14ac:dyDescent="0.2">
      <c r="A88" s="80"/>
      <c r="B88" s="80"/>
      <c r="C88" s="177" t="s">
        <v>153</v>
      </c>
      <c r="D88" s="177"/>
      <c r="E88" s="177"/>
      <c r="F88" s="177"/>
      <c r="G88" s="82" t="s">
        <v>42</v>
      </c>
      <c r="H88" s="80"/>
      <c r="I88" s="89" t="s">
        <v>32</v>
      </c>
      <c r="J88" s="152">
        <v>3800</v>
      </c>
      <c r="K88" s="80"/>
      <c r="L88" s="188"/>
      <c r="N88" s="1"/>
      <c r="O88" s="140"/>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2">
        <v>3300</v>
      </c>
      <c r="K89" s="7"/>
      <c r="L89" s="188"/>
      <c r="N89" s="1"/>
      <c r="O89" s="1"/>
      <c r="P89" s="139"/>
      <c r="Q89" s="1"/>
      <c r="R89" s="1"/>
      <c r="S89" s="1"/>
      <c r="T89" s="141"/>
      <c r="U89" s="141"/>
      <c r="V89" s="1"/>
      <c r="W89" s="1"/>
      <c r="X89" s="1"/>
      <c r="Y89" s="142"/>
      <c r="Z89" s="142"/>
    </row>
    <row r="90" spans="1:26" ht="14.25" x14ac:dyDescent="0.2">
      <c r="A90" s="81"/>
      <c r="B90" s="81"/>
      <c r="C90" s="83" t="s">
        <v>148</v>
      </c>
      <c r="D90" s="81"/>
      <c r="E90" s="81"/>
      <c r="F90" s="81"/>
      <c r="G90" s="28" t="s">
        <v>42</v>
      </c>
      <c r="H90" s="81"/>
      <c r="I90" s="89"/>
      <c r="J90" s="152">
        <v>6600</v>
      </c>
      <c r="K90" s="81"/>
      <c r="L90" s="188"/>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2">
        <v>4400</v>
      </c>
      <c r="K91" s="81"/>
      <c r="L91" s="188"/>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2">
        <v>3800</v>
      </c>
      <c r="K92" s="81"/>
      <c r="L92" s="189"/>
      <c r="N92" s="141"/>
      <c r="O92" s="141"/>
      <c r="P92" s="143"/>
      <c r="Q92" s="143"/>
      <c r="R92" s="143"/>
      <c r="S92" s="141"/>
      <c r="T92" s="141"/>
      <c r="U92" s="141"/>
      <c r="V92" s="141"/>
      <c r="W92" s="141"/>
      <c r="X92" s="1"/>
      <c r="Y92" s="142"/>
      <c r="Z92" s="142"/>
    </row>
    <row r="93" spans="1:26" x14ac:dyDescent="0.2">
      <c r="A93" s="7"/>
      <c r="B93" s="7"/>
      <c r="C93" s="7"/>
      <c r="D93" s="7"/>
      <c r="E93" s="7"/>
      <c r="F93" s="7"/>
      <c r="G93" s="30"/>
      <c r="H93" s="7"/>
      <c r="I93" s="22"/>
      <c r="J93" s="170"/>
      <c r="K93" s="7"/>
      <c r="L93" s="118"/>
    </row>
    <row r="94" spans="1:26" x14ac:dyDescent="0.2">
      <c r="A94" s="7"/>
      <c r="B94" s="7"/>
      <c r="C94" s="7"/>
      <c r="D94" s="7"/>
      <c r="E94" s="7"/>
      <c r="F94" s="7"/>
      <c r="G94" s="30"/>
      <c r="H94" s="7"/>
      <c r="I94" s="22"/>
      <c r="J94" s="170"/>
      <c r="K94" s="7"/>
      <c r="L94" s="118"/>
    </row>
    <row r="95" spans="1:26" s="2" customFormat="1" ht="13.5" thickBot="1" x14ac:dyDescent="0.25">
      <c r="A95" s="19"/>
      <c r="B95" s="19"/>
      <c r="C95" s="19"/>
      <c r="D95" s="19"/>
      <c r="E95" s="19"/>
      <c r="F95" s="19"/>
      <c r="G95" s="19"/>
      <c r="H95" s="19"/>
      <c r="I95" s="23"/>
      <c r="J95" s="171"/>
      <c r="K95" s="19"/>
      <c r="L95" s="9"/>
      <c r="Z95" s="92" t="s">
        <v>32</v>
      </c>
    </row>
    <row r="96" spans="1:26" x14ac:dyDescent="0.2">
      <c r="A96" s="7"/>
      <c r="B96" s="29" t="s">
        <v>38</v>
      </c>
      <c r="C96" s="7"/>
      <c r="D96" s="7"/>
      <c r="E96" s="7"/>
      <c r="F96" s="7"/>
      <c r="G96" s="30"/>
      <c r="H96" s="7"/>
      <c r="I96" s="22"/>
      <c r="J96" s="172"/>
      <c r="K96" s="7"/>
      <c r="L96" s="118"/>
    </row>
    <row r="97" spans="1:23" x14ac:dyDescent="0.2">
      <c r="A97" s="7"/>
      <c r="B97" s="7"/>
      <c r="C97" s="28" t="s">
        <v>39</v>
      </c>
      <c r="D97" s="7"/>
      <c r="E97" s="7"/>
      <c r="F97" s="7"/>
      <c r="G97" s="28" t="s">
        <v>42</v>
      </c>
      <c r="H97" s="7"/>
      <c r="I97" s="89" t="s">
        <v>32</v>
      </c>
      <c r="J97" s="152" t="s">
        <v>151</v>
      </c>
      <c r="K97" s="7"/>
      <c r="L97" s="183"/>
      <c r="M97" s="91"/>
    </row>
    <row r="98" spans="1:23" x14ac:dyDescent="0.2">
      <c r="A98" s="7"/>
      <c r="B98" s="7"/>
      <c r="C98" s="28" t="s">
        <v>40</v>
      </c>
      <c r="D98" s="7"/>
      <c r="E98" s="7"/>
      <c r="F98" s="7"/>
      <c r="G98" s="28" t="s">
        <v>42</v>
      </c>
      <c r="H98" s="7"/>
      <c r="I98" s="89" t="s">
        <v>32</v>
      </c>
      <c r="J98" s="152" t="s">
        <v>151</v>
      </c>
      <c r="K98" s="7"/>
      <c r="L98" s="184"/>
    </row>
    <row r="99" spans="1:23" x14ac:dyDescent="0.2">
      <c r="A99" s="7"/>
      <c r="B99" s="7"/>
      <c r="C99" s="7"/>
      <c r="D99" s="7"/>
      <c r="E99" s="7"/>
      <c r="F99" s="7"/>
      <c r="G99" s="7"/>
      <c r="H99" s="7"/>
      <c r="I99" s="7"/>
      <c r="J99" s="165"/>
      <c r="K99" s="7"/>
      <c r="L99" s="118"/>
    </row>
    <row r="100" spans="1:23" s="2" customFormat="1" ht="13.5" thickBot="1" x14ac:dyDescent="0.25">
      <c r="A100" s="19"/>
      <c r="B100" s="19"/>
      <c r="C100" s="19"/>
      <c r="D100" s="19"/>
      <c r="E100" s="19"/>
      <c r="F100" s="19"/>
      <c r="G100" s="19"/>
      <c r="H100" s="19"/>
      <c r="I100" s="19"/>
      <c r="J100" s="166"/>
      <c r="K100" s="19"/>
      <c r="L100" s="9"/>
    </row>
    <row r="101" spans="1:23" x14ac:dyDescent="0.2">
      <c r="A101" s="7"/>
      <c r="B101" s="29" t="s">
        <v>41</v>
      </c>
      <c r="C101" s="7"/>
      <c r="D101" s="7"/>
      <c r="E101" s="7"/>
      <c r="F101" s="7"/>
      <c r="G101" s="30"/>
      <c r="H101" s="7"/>
      <c r="I101" s="22"/>
      <c r="J101" s="170"/>
      <c r="K101" s="7"/>
      <c r="L101" s="118"/>
      <c r="N101" s="142"/>
      <c r="O101" s="142"/>
      <c r="V101" s="88" t="s">
        <v>157</v>
      </c>
      <c r="W101" s="88"/>
    </row>
    <row r="102" spans="1:23" ht="12.75" customHeight="1" x14ac:dyDescent="0.2">
      <c r="A102" s="7"/>
      <c r="B102" s="7"/>
      <c r="C102" s="28" t="s">
        <v>36</v>
      </c>
      <c r="D102" s="7"/>
      <c r="E102" s="7"/>
      <c r="F102" s="7"/>
      <c r="G102" s="28" t="s">
        <v>42</v>
      </c>
      <c r="H102" s="7"/>
      <c r="I102" s="89" t="s">
        <v>32</v>
      </c>
      <c r="J102" s="152" t="s">
        <v>151</v>
      </c>
      <c r="K102" s="7"/>
      <c r="L102" s="178" t="s">
        <v>165</v>
      </c>
      <c r="M102" s="31"/>
      <c r="N102" s="1"/>
      <c r="O102" s="1"/>
    </row>
    <row r="103" spans="1:23" x14ac:dyDescent="0.2">
      <c r="A103" s="7"/>
      <c r="B103" s="7"/>
      <c r="C103" s="28" t="s">
        <v>37</v>
      </c>
      <c r="D103" s="7"/>
      <c r="E103" s="7"/>
      <c r="F103" s="7"/>
      <c r="G103" s="28" t="s">
        <v>42</v>
      </c>
      <c r="H103" s="7"/>
      <c r="I103" s="89" t="s">
        <v>32</v>
      </c>
      <c r="J103" s="152">
        <v>1200</v>
      </c>
      <c r="K103" s="7"/>
      <c r="L103" s="188"/>
      <c r="M103" s="31"/>
      <c r="N103" s="1"/>
      <c r="O103" s="1"/>
    </row>
    <row r="104" spans="1:23" x14ac:dyDescent="0.2">
      <c r="A104" s="138"/>
      <c r="B104" s="138"/>
      <c r="C104" s="82" t="s">
        <v>148</v>
      </c>
      <c r="D104" s="138"/>
      <c r="E104" s="138"/>
      <c r="F104" s="138"/>
      <c r="G104" s="28"/>
      <c r="H104" s="138"/>
      <c r="I104" s="151"/>
      <c r="J104" s="152" t="s">
        <v>151</v>
      </c>
      <c r="K104" s="138"/>
      <c r="L104" s="188"/>
      <c r="M104" s="31"/>
      <c r="N104" s="1"/>
      <c r="O104" s="1"/>
    </row>
    <row r="105" spans="1:23" x14ac:dyDescent="0.2">
      <c r="A105" s="138"/>
      <c r="B105" s="138"/>
      <c r="C105" s="82" t="s">
        <v>149</v>
      </c>
      <c r="D105" s="138"/>
      <c r="E105" s="138"/>
      <c r="F105" s="138"/>
      <c r="G105" s="28"/>
      <c r="H105" s="138"/>
      <c r="I105" s="151"/>
      <c r="J105" s="152">
        <v>1200</v>
      </c>
      <c r="K105" s="138"/>
      <c r="L105" s="189"/>
      <c r="M105" s="31"/>
      <c r="N105" s="1"/>
      <c r="O105" s="1"/>
    </row>
    <row r="106" spans="1:23" x14ac:dyDescent="0.2">
      <c r="A106" s="7"/>
      <c r="B106" s="7"/>
      <c r="C106" s="28"/>
      <c r="D106" s="7"/>
      <c r="E106" s="7"/>
      <c r="F106" s="7"/>
      <c r="G106" s="28"/>
      <c r="H106" s="7"/>
      <c r="I106" s="22"/>
      <c r="J106" s="172"/>
      <c r="K106" s="22"/>
      <c r="L106" s="119"/>
      <c r="M106" s="31"/>
    </row>
    <row r="107" spans="1:23" x14ac:dyDescent="0.2">
      <c r="A107" s="7"/>
      <c r="B107" s="6" t="s">
        <v>67</v>
      </c>
      <c r="C107" s="7"/>
      <c r="D107" s="7"/>
      <c r="E107" s="7"/>
      <c r="F107" s="7"/>
      <c r="G107" s="7"/>
      <c r="H107" s="7"/>
      <c r="I107" s="22"/>
      <c r="J107" s="172"/>
      <c r="K107" s="22"/>
      <c r="L107" s="119"/>
      <c r="M107" s="31"/>
    </row>
    <row r="108" spans="1:23" x14ac:dyDescent="0.2">
      <c r="A108" s="7"/>
      <c r="B108" s="7"/>
      <c r="C108" s="7" t="s">
        <v>68</v>
      </c>
      <c r="D108" s="7"/>
      <c r="E108" s="7"/>
      <c r="F108" s="7"/>
      <c r="G108" s="7" t="s">
        <v>9</v>
      </c>
      <c r="H108" s="7"/>
      <c r="I108" s="12" t="s">
        <v>9</v>
      </c>
      <c r="J108" s="152">
        <f>500*1.12</f>
        <v>560</v>
      </c>
      <c r="K108" s="22"/>
      <c r="L108" s="119"/>
      <c r="M108" s="31"/>
    </row>
    <row r="109" spans="1:23" s="2" customFormat="1" ht="13.5" thickBot="1" x14ac:dyDescent="0.25">
      <c r="A109" s="19"/>
      <c r="B109" s="19"/>
      <c r="C109" s="19"/>
      <c r="D109" s="19"/>
      <c r="E109" s="19"/>
      <c r="F109" s="19"/>
      <c r="G109" s="19"/>
      <c r="H109" s="19"/>
      <c r="I109" s="24"/>
      <c r="J109" s="173"/>
      <c r="K109" s="24"/>
      <c r="L109" s="75"/>
      <c r="M109" s="24"/>
    </row>
    <row r="110" spans="1:23" s="1" customFormat="1" x14ac:dyDescent="0.2">
      <c r="A110" s="105" t="s">
        <v>69</v>
      </c>
      <c r="B110" s="106"/>
      <c r="C110" s="106"/>
      <c r="D110" s="106"/>
      <c r="E110" s="106"/>
      <c r="F110" s="106"/>
      <c r="G110" s="106"/>
      <c r="H110" s="25"/>
      <c r="I110" s="21"/>
      <c r="J110" s="168"/>
      <c r="K110" s="25"/>
      <c r="L110" s="27"/>
    </row>
    <row r="111" spans="1:23" x14ac:dyDescent="0.2">
      <c r="A111" s="7"/>
      <c r="B111" s="7"/>
      <c r="C111" s="7"/>
      <c r="D111" s="7"/>
      <c r="E111" s="7"/>
      <c r="F111" s="7"/>
      <c r="G111" s="7"/>
      <c r="H111" s="7"/>
      <c r="I111" s="21"/>
      <c r="J111" s="168"/>
      <c r="K111" s="7"/>
      <c r="L111" s="120"/>
      <c r="N111" s="142"/>
      <c r="O111" s="1"/>
      <c r="P111" s="1"/>
      <c r="Q111" s="1"/>
    </row>
    <row r="112" spans="1:23" x14ac:dyDescent="0.2">
      <c r="A112" s="7"/>
      <c r="B112" s="7" t="s">
        <v>70</v>
      </c>
      <c r="C112" s="7"/>
      <c r="D112" s="7"/>
      <c r="E112" s="7"/>
      <c r="F112" s="7"/>
      <c r="G112" s="7" t="s">
        <v>9</v>
      </c>
      <c r="H112" s="7"/>
      <c r="I112" s="12" t="s">
        <v>9</v>
      </c>
      <c r="J112" s="152" t="s">
        <v>152</v>
      </c>
      <c r="K112" s="7"/>
      <c r="L112" s="178" t="s">
        <v>166</v>
      </c>
      <c r="N112" s="1"/>
      <c r="O112" s="1"/>
      <c r="P112" s="1"/>
      <c r="Q112" s="1"/>
    </row>
    <row r="113" spans="1:257" x14ac:dyDescent="0.2">
      <c r="A113" s="7"/>
      <c r="B113" s="7"/>
      <c r="C113" s="7"/>
      <c r="D113" s="7"/>
      <c r="E113" s="7"/>
      <c r="F113" s="7"/>
      <c r="G113" s="7"/>
      <c r="H113" s="7"/>
      <c r="I113" s="21"/>
      <c r="J113" s="168"/>
      <c r="K113" s="7"/>
      <c r="L113" s="179"/>
      <c r="N113" s="1"/>
      <c r="O113" s="1"/>
      <c r="P113" s="1"/>
      <c r="Q113" s="1"/>
    </row>
    <row r="114" spans="1:257" x14ac:dyDescent="0.2">
      <c r="A114" s="7"/>
      <c r="B114" s="7" t="s">
        <v>71</v>
      </c>
      <c r="C114" s="7"/>
      <c r="D114" s="7"/>
      <c r="E114" s="7"/>
      <c r="F114" s="7"/>
      <c r="G114" s="7" t="s">
        <v>9</v>
      </c>
      <c r="H114" s="7"/>
      <c r="I114" s="12" t="s">
        <v>9</v>
      </c>
      <c r="J114" s="152" t="s">
        <v>152</v>
      </c>
      <c r="K114" s="7"/>
      <c r="L114" s="179"/>
      <c r="N114" s="1"/>
      <c r="O114" s="1"/>
      <c r="P114" s="1"/>
      <c r="Q114" s="1"/>
    </row>
    <row r="115" spans="1:257" x14ac:dyDescent="0.2">
      <c r="A115" s="7"/>
      <c r="B115" s="7" t="s">
        <v>72</v>
      </c>
      <c r="C115" s="7"/>
      <c r="D115" s="7"/>
      <c r="E115" s="7"/>
      <c r="F115" s="7"/>
      <c r="G115" s="7"/>
      <c r="H115" s="7"/>
      <c r="I115" s="21"/>
      <c r="J115" s="168"/>
      <c r="K115" s="7"/>
      <c r="L115" s="179"/>
      <c r="N115" s="142"/>
      <c r="O115" s="142"/>
      <c r="P115" s="142"/>
      <c r="Q115" s="142"/>
    </row>
    <row r="116" spans="1:257" x14ac:dyDescent="0.2">
      <c r="A116" s="7"/>
      <c r="B116" s="7" t="s">
        <v>73</v>
      </c>
      <c r="C116" s="7"/>
      <c r="D116" s="7"/>
      <c r="E116" s="7"/>
      <c r="F116" s="7"/>
      <c r="G116" s="121" t="s">
        <v>9</v>
      </c>
      <c r="H116" s="7"/>
      <c r="I116" s="12" t="s">
        <v>9</v>
      </c>
      <c r="J116" s="152">
        <v>2800</v>
      </c>
      <c r="K116" s="7"/>
      <c r="L116" s="179"/>
      <c r="N116" s="148"/>
      <c r="O116" s="1"/>
      <c r="P116" s="1"/>
      <c r="Q116" s="1"/>
    </row>
    <row r="117" spans="1:257" x14ac:dyDescent="0.2">
      <c r="A117" s="7"/>
      <c r="B117" s="7" t="s">
        <v>74</v>
      </c>
      <c r="C117" s="7"/>
      <c r="D117" s="7"/>
      <c r="E117" s="7"/>
      <c r="F117" s="7"/>
      <c r="G117" s="121"/>
      <c r="H117" s="7"/>
      <c r="I117" s="21"/>
      <c r="J117" s="168"/>
      <c r="K117" s="7"/>
      <c r="L117" s="179"/>
      <c r="N117" s="1"/>
      <c r="O117" s="1"/>
      <c r="P117" s="1"/>
      <c r="Q117" s="1"/>
    </row>
    <row r="118" spans="1:257" x14ac:dyDescent="0.2">
      <c r="A118" s="7"/>
      <c r="B118" s="7"/>
      <c r="C118" s="7"/>
      <c r="D118" s="7"/>
      <c r="E118" s="7"/>
      <c r="F118" s="7"/>
      <c r="G118" s="7"/>
      <c r="H118" s="7"/>
      <c r="I118" s="21"/>
      <c r="J118" s="168"/>
      <c r="K118" s="7"/>
      <c r="L118" s="179"/>
      <c r="N118" s="1"/>
      <c r="O118" s="1"/>
      <c r="P118" s="1"/>
      <c r="Q118" s="1"/>
    </row>
    <row r="119" spans="1:257" x14ac:dyDescent="0.2">
      <c r="A119" s="7"/>
      <c r="B119" s="7" t="s">
        <v>75</v>
      </c>
      <c r="C119" s="7"/>
      <c r="D119" s="7"/>
      <c r="E119" s="7"/>
      <c r="F119" s="7"/>
      <c r="G119" s="7" t="s">
        <v>9</v>
      </c>
      <c r="H119" s="7"/>
      <c r="I119" s="12" t="s">
        <v>9</v>
      </c>
      <c r="J119" s="152" t="s">
        <v>152</v>
      </c>
      <c r="K119" s="7"/>
      <c r="L119" s="179"/>
      <c r="N119" s="1"/>
      <c r="O119" s="1"/>
      <c r="P119" s="1"/>
      <c r="Q119" s="1"/>
    </row>
    <row r="120" spans="1:257" x14ac:dyDescent="0.2">
      <c r="A120" s="7"/>
      <c r="B120" s="7" t="s">
        <v>76</v>
      </c>
      <c r="C120" s="7"/>
      <c r="D120" s="7"/>
      <c r="E120" s="7"/>
      <c r="F120" s="7"/>
      <c r="G120" s="7"/>
      <c r="H120" s="7"/>
      <c r="I120" s="21"/>
      <c r="J120" s="168"/>
      <c r="K120" s="7"/>
      <c r="L120" s="179"/>
    </row>
    <row r="121" spans="1:257" x14ac:dyDescent="0.2">
      <c r="A121" s="7"/>
      <c r="B121" s="7"/>
      <c r="C121" s="7"/>
      <c r="D121" s="7"/>
      <c r="E121" s="7"/>
      <c r="F121" s="7"/>
      <c r="G121" s="7"/>
      <c r="H121" s="7"/>
      <c r="I121" s="21"/>
      <c r="J121" s="168"/>
      <c r="K121" s="7"/>
      <c r="L121" s="179"/>
    </row>
    <row r="122" spans="1:257" x14ac:dyDescent="0.2">
      <c r="A122" s="7"/>
      <c r="B122" s="7" t="s">
        <v>77</v>
      </c>
      <c r="C122" s="7"/>
      <c r="D122" s="7"/>
      <c r="E122" s="7"/>
      <c r="F122" s="7"/>
      <c r="G122" s="7" t="s">
        <v>9</v>
      </c>
      <c r="H122" s="7"/>
      <c r="I122" s="12" t="s">
        <v>9</v>
      </c>
      <c r="J122" s="152">
        <v>1800</v>
      </c>
      <c r="K122" s="7"/>
      <c r="L122" s="179"/>
      <c r="N122" s="93"/>
    </row>
    <row r="123" spans="1:257" x14ac:dyDescent="0.2">
      <c r="A123" s="7"/>
      <c r="B123" s="7"/>
      <c r="C123" s="7"/>
      <c r="D123" s="7"/>
      <c r="E123" s="7"/>
      <c r="F123" s="7"/>
      <c r="G123" s="7"/>
      <c r="H123" s="7"/>
      <c r="I123" s="21"/>
      <c r="J123" s="168"/>
      <c r="K123" s="7"/>
      <c r="L123" s="179"/>
    </row>
    <row r="124" spans="1:257" x14ac:dyDescent="0.2">
      <c r="A124" s="7"/>
      <c r="B124" s="7" t="s">
        <v>78</v>
      </c>
      <c r="C124" s="7"/>
      <c r="D124" s="7"/>
      <c r="E124" s="7"/>
      <c r="F124" s="7"/>
      <c r="G124" s="7" t="s">
        <v>9</v>
      </c>
      <c r="H124" s="7"/>
      <c r="I124" s="12" t="s">
        <v>9</v>
      </c>
      <c r="J124" s="152" t="s">
        <v>152</v>
      </c>
      <c r="K124" s="7"/>
      <c r="L124" s="179"/>
    </row>
    <row r="125" spans="1:257" x14ac:dyDescent="0.2">
      <c r="A125" s="7"/>
      <c r="B125" s="7" t="s">
        <v>79</v>
      </c>
      <c r="C125" s="7"/>
      <c r="D125" s="7"/>
      <c r="E125" s="7"/>
      <c r="F125" s="7"/>
      <c r="G125" s="7"/>
      <c r="H125" s="7"/>
      <c r="I125" s="21"/>
      <c r="J125" s="168"/>
      <c r="K125" s="7"/>
      <c r="L125" s="179"/>
    </row>
    <row r="126" spans="1:257" x14ac:dyDescent="0.2">
      <c r="A126" s="7"/>
      <c r="B126" s="7"/>
      <c r="C126" s="7"/>
      <c r="D126" s="7"/>
      <c r="E126" s="7"/>
      <c r="F126" s="7"/>
      <c r="G126" s="7"/>
      <c r="H126" s="7"/>
      <c r="I126" s="21"/>
      <c r="J126" s="168"/>
      <c r="K126" s="7"/>
      <c r="L126" s="179"/>
    </row>
    <row r="127" spans="1:257" x14ac:dyDescent="0.2">
      <c r="A127" s="7"/>
      <c r="B127" s="7" t="s">
        <v>80</v>
      </c>
      <c r="C127" s="7"/>
      <c r="D127" s="7"/>
      <c r="E127" s="7"/>
      <c r="F127" s="7"/>
      <c r="G127" s="7" t="s">
        <v>9</v>
      </c>
      <c r="H127" s="7"/>
      <c r="I127" s="12" t="s">
        <v>9</v>
      </c>
      <c r="J127" s="152" t="s">
        <v>152</v>
      </c>
      <c r="K127" s="7"/>
      <c r="L127" s="179"/>
    </row>
    <row r="128" spans="1:257" s="2" customFormat="1" ht="13.5" thickBot="1" x14ac:dyDescent="0.25">
      <c r="A128" s="7"/>
      <c r="B128" s="7"/>
      <c r="C128" s="7"/>
      <c r="D128" s="7"/>
      <c r="E128" s="7"/>
      <c r="F128" s="7"/>
      <c r="G128" s="7"/>
      <c r="H128" s="7"/>
      <c r="I128" s="21"/>
      <c r="J128" s="168"/>
      <c r="K128" s="7"/>
      <c r="L128" s="179"/>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2" t="s">
        <v>152</v>
      </c>
      <c r="K129" s="7"/>
      <c r="L129" s="179"/>
    </row>
    <row r="130" spans="1:257" x14ac:dyDescent="0.2">
      <c r="A130" s="25"/>
      <c r="B130" s="25"/>
      <c r="C130" s="25"/>
      <c r="D130" s="25"/>
      <c r="E130" s="25"/>
      <c r="F130" s="25"/>
      <c r="G130" s="25"/>
      <c r="H130" s="25"/>
      <c r="I130" s="21"/>
      <c r="J130" s="168"/>
      <c r="K130" s="7"/>
      <c r="L130" s="179"/>
    </row>
    <row r="131" spans="1:257" x14ac:dyDescent="0.2">
      <c r="A131" s="25"/>
      <c r="B131" s="26" t="s">
        <v>82</v>
      </c>
      <c r="C131" s="25"/>
      <c r="D131" s="25"/>
      <c r="E131" s="25"/>
      <c r="F131" s="25"/>
      <c r="G131" s="25" t="s">
        <v>9</v>
      </c>
      <c r="H131" s="25"/>
      <c r="I131" s="12" t="s">
        <v>9</v>
      </c>
      <c r="J131" s="152" t="s">
        <v>152</v>
      </c>
      <c r="K131" s="7"/>
      <c r="L131" s="179"/>
    </row>
    <row r="132" spans="1:257" x14ac:dyDescent="0.2">
      <c r="A132" s="25"/>
      <c r="B132" s="25"/>
      <c r="C132" s="25"/>
      <c r="D132" s="25"/>
      <c r="E132" s="25"/>
      <c r="F132" s="25"/>
      <c r="G132" s="25"/>
      <c r="H132" s="7"/>
      <c r="I132" s="21"/>
      <c r="J132" s="168"/>
      <c r="K132" s="7"/>
      <c r="L132" s="179"/>
    </row>
    <row r="133" spans="1:257" x14ac:dyDescent="0.2">
      <c r="A133" s="7"/>
      <c r="B133" s="7" t="s">
        <v>83</v>
      </c>
      <c r="C133" s="7"/>
      <c r="D133" s="7"/>
      <c r="E133" s="7"/>
      <c r="F133" s="7"/>
      <c r="G133" s="25" t="s">
        <v>9</v>
      </c>
      <c r="H133" s="7"/>
      <c r="I133" s="12" t="s">
        <v>9</v>
      </c>
      <c r="J133" s="152" t="s">
        <v>152</v>
      </c>
      <c r="K133" s="7"/>
      <c r="L133" s="179"/>
    </row>
    <row r="134" spans="1:257" x14ac:dyDescent="0.2">
      <c r="A134" s="7"/>
      <c r="B134" s="7"/>
      <c r="C134" s="7"/>
      <c r="D134" s="7"/>
      <c r="E134" s="7"/>
      <c r="F134" s="7"/>
      <c r="G134" s="25"/>
      <c r="H134" s="7"/>
      <c r="I134" s="21"/>
      <c r="J134" s="168"/>
      <c r="K134" s="7"/>
      <c r="L134" s="179"/>
    </row>
    <row r="135" spans="1:257" x14ac:dyDescent="0.2">
      <c r="A135" s="7"/>
      <c r="B135" s="7" t="s">
        <v>84</v>
      </c>
      <c r="C135" s="7"/>
      <c r="D135" s="7"/>
      <c r="E135" s="7"/>
      <c r="F135" s="7"/>
      <c r="G135" s="25" t="s">
        <v>9</v>
      </c>
      <c r="H135" s="7"/>
      <c r="I135" s="12" t="s">
        <v>9</v>
      </c>
      <c r="J135" s="152" t="s">
        <v>152</v>
      </c>
      <c r="K135" s="7"/>
      <c r="L135" s="180"/>
    </row>
    <row r="136" spans="1:257" x14ac:dyDescent="0.2">
      <c r="A136" s="7"/>
      <c r="B136" s="7"/>
      <c r="C136" s="7"/>
      <c r="D136" s="7"/>
      <c r="E136" s="7"/>
      <c r="F136" s="7"/>
      <c r="G136" s="7"/>
      <c r="H136" s="7"/>
      <c r="I136" s="21"/>
      <c r="J136" s="168"/>
      <c r="K136" s="7"/>
      <c r="L136" s="10"/>
    </row>
    <row r="137" spans="1:257" ht="13.5" thickBot="1" x14ac:dyDescent="0.25">
      <c r="A137" s="19"/>
      <c r="B137" s="19"/>
      <c r="C137" s="19"/>
      <c r="D137" s="19"/>
      <c r="E137" s="19"/>
      <c r="F137" s="19"/>
      <c r="G137" s="19"/>
      <c r="H137" s="19"/>
      <c r="I137" s="19"/>
      <c r="J137" s="166"/>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 ref="C88:F88"/>
    <mergeCell ref="L97:L98"/>
    <mergeCell ref="L112:L135"/>
    <mergeCell ref="L87:L92"/>
    <mergeCell ref="L102:L105"/>
    <mergeCell ref="A2:F2"/>
    <mergeCell ref="C87:F87"/>
    <mergeCell ref="L6:L15"/>
    <mergeCell ref="L59:L62"/>
    <mergeCell ref="L40:L41"/>
    <mergeCell ref="L63:L66"/>
    <mergeCell ref="L75:L78"/>
    <mergeCell ref="L79:L82"/>
    <mergeCell ref="L67:L70"/>
    <mergeCell ref="L71:L74"/>
    <mergeCell ref="L44:L47"/>
    <mergeCell ref="L32:L38"/>
    <mergeCell ref="L51:L53"/>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25" activePane="bottomLeft" state="frozen"/>
      <selection pane="bottomLeft" activeCell="U19" sqref="U19"/>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171</v>
      </c>
      <c r="B2" s="40"/>
    </row>
    <row r="3" spans="1:16" ht="14.25" x14ac:dyDescent="0.2">
      <c r="B3" s="42"/>
      <c r="D3" s="40" t="s">
        <v>174</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196" t="s">
        <v>99</v>
      </c>
      <c r="H18" s="197"/>
      <c r="I18" s="198"/>
      <c r="J18" s="199" t="s">
        <v>100</v>
      </c>
      <c r="K18" s="200"/>
      <c r="L18" s="201"/>
      <c r="M18" s="202" t="s">
        <v>101</v>
      </c>
      <c r="N18" s="203"/>
      <c r="O18" s="204"/>
    </row>
    <row r="19" spans="3:16" x14ac:dyDescent="0.2">
      <c r="D19" t="s">
        <v>133</v>
      </c>
      <c r="G19" s="205" t="s">
        <v>113</v>
      </c>
      <c r="H19" s="206"/>
      <c r="I19" s="207"/>
      <c r="J19" s="205" t="s">
        <v>114</v>
      </c>
      <c r="K19" s="206"/>
      <c r="L19" s="207"/>
      <c r="M19" s="66" t="s">
        <v>115</v>
      </c>
      <c r="N19" s="67"/>
      <c r="O19" s="68" t="s">
        <v>116</v>
      </c>
    </row>
    <row r="20" spans="3:16" x14ac:dyDescent="0.2">
      <c r="D20" t="s">
        <v>134</v>
      </c>
      <c r="G20" s="66" t="s">
        <v>117</v>
      </c>
      <c r="H20" s="67"/>
      <c r="I20" s="68" t="s">
        <v>118</v>
      </c>
      <c r="J20" s="205" t="s">
        <v>119</v>
      </c>
      <c r="K20" s="206"/>
      <c r="L20" s="207"/>
      <c r="M20" s="205" t="s">
        <v>120</v>
      </c>
      <c r="N20" s="206"/>
      <c r="O20" s="207"/>
    </row>
    <row r="21" spans="3:16" x14ac:dyDescent="0.2">
      <c r="D21" t="s">
        <v>135</v>
      </c>
      <c r="G21" s="211" t="s">
        <v>121</v>
      </c>
      <c r="H21" s="212"/>
      <c r="I21" s="213"/>
      <c r="J21" s="211" t="s">
        <v>122</v>
      </c>
      <c r="K21" s="212"/>
      <c r="L21" s="213"/>
      <c r="M21" s="211" t="s">
        <v>123</v>
      </c>
      <c r="N21" s="212"/>
      <c r="O21" s="213"/>
    </row>
    <row r="22" spans="3:16" x14ac:dyDescent="0.2">
      <c r="D22" t="s">
        <v>136</v>
      </c>
    </row>
    <row r="24" spans="3:16" x14ac:dyDescent="0.2">
      <c r="C24" s="52" t="s">
        <v>102</v>
      </c>
      <c r="G24" s="224" t="s">
        <v>99</v>
      </c>
      <c r="H24" s="225"/>
      <c r="I24" s="226"/>
      <c r="J24" s="227" t="s">
        <v>100</v>
      </c>
      <c r="K24" s="228"/>
      <c r="L24" s="229"/>
      <c r="M24" s="208" t="s">
        <v>101</v>
      </c>
      <c r="N24" s="209"/>
      <c r="O24" s="210"/>
    </row>
    <row r="25" spans="3:16" x14ac:dyDescent="0.2">
      <c r="D25" t="s">
        <v>137</v>
      </c>
      <c r="G25" s="230" t="s">
        <v>124</v>
      </c>
      <c r="H25" s="231"/>
      <c r="I25" s="232"/>
      <c r="J25" s="230" t="s">
        <v>125</v>
      </c>
      <c r="K25" s="231"/>
      <c r="L25" s="232"/>
      <c r="M25" s="230" t="s">
        <v>126</v>
      </c>
      <c r="N25" s="231"/>
      <c r="O25" s="232"/>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33" t="s">
        <v>137</v>
      </c>
      <c r="E30" s="234"/>
      <c r="F30" s="239" t="s">
        <v>140</v>
      </c>
      <c r="G30" s="240"/>
      <c r="H30" s="240"/>
      <c r="I30" s="240"/>
      <c r="J30" s="240"/>
      <c r="K30" s="240"/>
      <c r="L30" s="240"/>
      <c r="M30" s="240"/>
      <c r="N30" s="240"/>
      <c r="O30" s="240"/>
      <c r="P30" s="240"/>
    </row>
    <row r="31" spans="3:16" x14ac:dyDescent="0.2">
      <c r="D31" s="235"/>
      <c r="E31" s="236"/>
      <c r="F31" s="240"/>
      <c r="G31" s="240"/>
      <c r="H31" s="240"/>
      <c r="I31" s="240"/>
      <c r="J31" s="240"/>
      <c r="K31" s="240"/>
      <c r="L31" s="240"/>
      <c r="M31" s="240"/>
      <c r="N31" s="240"/>
      <c r="O31" s="240"/>
      <c r="P31" s="240"/>
    </row>
    <row r="32" spans="3:16" x14ac:dyDescent="0.2">
      <c r="D32" s="237"/>
      <c r="E32" s="238"/>
      <c r="F32" s="240"/>
      <c r="G32" s="240"/>
      <c r="H32" s="240"/>
      <c r="I32" s="240"/>
      <c r="J32" s="240"/>
      <c r="K32" s="240"/>
      <c r="L32" s="240"/>
      <c r="M32" s="240"/>
      <c r="N32" s="240"/>
      <c r="O32" s="240"/>
      <c r="P32" s="240"/>
    </row>
    <row r="33" spans="1:16" x14ac:dyDescent="0.2">
      <c r="D33" s="241" t="s">
        <v>134</v>
      </c>
      <c r="E33" s="242"/>
      <c r="F33" s="239" t="s">
        <v>141</v>
      </c>
      <c r="G33" s="240"/>
      <c r="H33" s="240"/>
      <c r="I33" s="240"/>
      <c r="J33" s="240"/>
      <c r="K33" s="240"/>
      <c r="L33" s="240"/>
      <c r="M33" s="240"/>
      <c r="N33" s="240"/>
      <c r="O33" s="240"/>
      <c r="P33" s="240"/>
    </row>
    <row r="34" spans="1:16" x14ac:dyDescent="0.2">
      <c r="D34" s="243"/>
      <c r="E34" s="244"/>
      <c r="F34" s="240"/>
      <c r="G34" s="240"/>
      <c r="H34" s="240"/>
      <c r="I34" s="240"/>
      <c r="J34" s="240"/>
      <c r="K34" s="240"/>
      <c r="L34" s="240"/>
      <c r="M34" s="240"/>
      <c r="N34" s="240"/>
      <c r="O34" s="240"/>
      <c r="P34" s="240"/>
    </row>
    <row r="35" spans="1:16" x14ac:dyDescent="0.2">
      <c r="D35" s="245"/>
      <c r="E35" s="246"/>
      <c r="F35" s="240"/>
      <c r="G35" s="240"/>
      <c r="H35" s="240"/>
      <c r="I35" s="240"/>
      <c r="J35" s="240"/>
      <c r="K35" s="240"/>
      <c r="L35" s="240"/>
      <c r="M35" s="240"/>
      <c r="N35" s="240"/>
      <c r="O35" s="240"/>
      <c r="P35" s="240"/>
    </row>
    <row r="36" spans="1:16" x14ac:dyDescent="0.2">
      <c r="D36" s="214" t="s">
        <v>138</v>
      </c>
      <c r="E36" s="215"/>
      <c r="F36" s="220" t="s">
        <v>142</v>
      </c>
      <c r="G36" s="221"/>
      <c r="H36" s="221"/>
      <c r="I36" s="221"/>
      <c r="J36" s="221"/>
      <c r="K36" s="221"/>
      <c r="L36" s="221"/>
      <c r="M36" s="221"/>
      <c r="N36" s="221"/>
      <c r="O36" s="221"/>
      <c r="P36" s="215"/>
    </row>
    <row r="37" spans="1:16" x14ac:dyDescent="0.2">
      <c r="D37" s="216"/>
      <c r="E37" s="217"/>
      <c r="F37" s="216"/>
      <c r="G37" s="222"/>
      <c r="H37" s="222"/>
      <c r="I37" s="222"/>
      <c r="J37" s="222"/>
      <c r="K37" s="222"/>
      <c r="L37" s="222"/>
      <c r="M37" s="222"/>
      <c r="N37" s="222"/>
      <c r="O37" s="222"/>
      <c r="P37" s="217"/>
    </row>
    <row r="38" spans="1:16" x14ac:dyDescent="0.2">
      <c r="D38" s="218"/>
      <c r="E38" s="219"/>
      <c r="F38" s="218"/>
      <c r="G38" s="223"/>
      <c r="H38" s="223"/>
      <c r="I38" s="223"/>
      <c r="J38" s="223"/>
      <c r="K38" s="223"/>
      <c r="L38" s="223"/>
      <c r="M38" s="223"/>
      <c r="N38" s="223"/>
      <c r="O38" s="223"/>
      <c r="P38" s="219"/>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250" t="s">
        <v>151</v>
      </c>
      <c r="C44" s="250"/>
      <c r="D44" s="250"/>
      <c r="E44" s="250"/>
      <c r="F44" s="250"/>
      <c r="G44" s="250"/>
      <c r="H44" s="250"/>
      <c r="I44" s="250"/>
      <c r="J44" s="250"/>
      <c r="K44" s="250"/>
      <c r="L44" s="250"/>
      <c r="M44" s="250"/>
      <c r="N44" s="250"/>
      <c r="O44" s="250"/>
      <c r="P44" s="250"/>
    </row>
    <row r="45" spans="1:16" ht="27.6" customHeight="1" x14ac:dyDescent="0.2">
      <c r="B45" s="250"/>
      <c r="C45" s="250"/>
      <c r="D45" s="250"/>
      <c r="E45" s="250"/>
      <c r="F45" s="250"/>
      <c r="G45" s="250"/>
      <c r="H45" s="250"/>
      <c r="I45" s="250"/>
      <c r="J45" s="250"/>
      <c r="K45" s="250"/>
      <c r="L45" s="250"/>
      <c r="M45" s="250"/>
      <c r="N45" s="250"/>
      <c r="O45" s="250"/>
      <c r="P45" s="250"/>
    </row>
    <row r="46" spans="1:16" ht="27.6" customHeight="1" x14ac:dyDescent="0.2">
      <c r="B46" s="250"/>
      <c r="C46" s="250"/>
      <c r="D46" s="250"/>
      <c r="E46" s="250"/>
      <c r="F46" s="250"/>
      <c r="G46" s="250"/>
      <c r="H46" s="250"/>
      <c r="I46" s="250"/>
      <c r="J46" s="250"/>
      <c r="K46" s="250"/>
      <c r="L46" s="250"/>
      <c r="M46" s="250"/>
      <c r="N46" s="250"/>
      <c r="O46" s="250"/>
      <c r="P46" s="250"/>
    </row>
    <row r="47" spans="1:16" ht="27.6" customHeight="1" x14ac:dyDescent="0.2">
      <c r="B47" s="250"/>
      <c r="C47" s="250"/>
      <c r="D47" s="250"/>
      <c r="E47" s="250"/>
      <c r="F47" s="250"/>
      <c r="G47" s="250"/>
      <c r="H47" s="250"/>
      <c r="I47" s="250"/>
      <c r="J47" s="250"/>
      <c r="K47" s="250"/>
      <c r="L47" s="250"/>
      <c r="M47" s="250"/>
      <c r="N47" s="250"/>
      <c r="O47" s="250"/>
      <c r="P47" s="250"/>
    </row>
    <row r="48" spans="1:16" ht="27.6" customHeight="1" x14ac:dyDescent="0.2">
      <c r="B48" s="250"/>
      <c r="C48" s="250"/>
      <c r="D48" s="250"/>
      <c r="E48" s="250"/>
      <c r="F48" s="250"/>
      <c r="G48" s="250"/>
      <c r="H48" s="250"/>
      <c r="I48" s="250"/>
      <c r="J48" s="250"/>
      <c r="K48" s="250"/>
      <c r="L48" s="250"/>
      <c r="M48" s="250"/>
      <c r="N48" s="250"/>
      <c r="O48" s="250"/>
      <c r="P48" s="250"/>
    </row>
    <row r="49" spans="2:16" ht="27.6" customHeight="1" x14ac:dyDescent="0.2">
      <c r="B49" s="250"/>
      <c r="C49" s="250"/>
      <c r="D49" s="250"/>
      <c r="E49" s="250"/>
      <c r="F49" s="250"/>
      <c r="G49" s="250"/>
      <c r="H49" s="250"/>
      <c r="I49" s="250"/>
      <c r="J49" s="250"/>
      <c r="K49" s="250"/>
      <c r="L49" s="250"/>
      <c r="M49" s="250"/>
      <c r="N49" s="250"/>
      <c r="O49" s="250"/>
      <c r="P49" s="250"/>
    </row>
    <row r="50" spans="2:16" ht="27.6" customHeight="1" x14ac:dyDescent="0.2">
      <c r="B50" s="250"/>
      <c r="C50" s="250"/>
      <c r="D50" s="250"/>
      <c r="E50" s="250"/>
      <c r="F50" s="250"/>
      <c r="G50" s="250"/>
      <c r="H50" s="250"/>
      <c r="I50" s="250"/>
      <c r="J50" s="250"/>
      <c r="K50" s="250"/>
      <c r="L50" s="250"/>
      <c r="M50" s="250"/>
      <c r="N50" s="250"/>
      <c r="O50" s="250"/>
      <c r="P50" s="250"/>
    </row>
    <row r="51" spans="2:16" ht="27.6" customHeight="1" x14ac:dyDescent="0.2">
      <c r="B51" s="250"/>
      <c r="C51" s="250"/>
      <c r="D51" s="250"/>
      <c r="E51" s="250"/>
      <c r="F51" s="250"/>
      <c r="G51" s="250"/>
      <c r="H51" s="250"/>
      <c r="I51" s="250"/>
      <c r="J51" s="250"/>
      <c r="K51" s="250"/>
      <c r="L51" s="250"/>
      <c r="M51" s="250"/>
      <c r="N51" s="250"/>
      <c r="O51" s="250"/>
      <c r="P51" s="250"/>
    </row>
    <row r="52" spans="2:16" ht="66.75" customHeight="1" x14ac:dyDescent="0.2">
      <c r="B52" s="250"/>
      <c r="C52" s="250"/>
      <c r="D52" s="250"/>
      <c r="E52" s="250"/>
      <c r="F52" s="250"/>
      <c r="G52" s="250"/>
      <c r="H52" s="250"/>
      <c r="I52" s="250"/>
      <c r="J52" s="250"/>
      <c r="K52" s="250"/>
      <c r="L52" s="250"/>
      <c r="M52" s="250"/>
      <c r="N52" s="250"/>
      <c r="O52" s="250"/>
      <c r="P52" s="250"/>
    </row>
    <row r="53" spans="2:16" ht="27.6" customHeight="1" x14ac:dyDescent="0.2">
      <c r="B53" s="250"/>
      <c r="C53" s="250"/>
      <c r="D53" s="250"/>
      <c r="E53" s="250"/>
      <c r="F53" s="250"/>
      <c r="G53" s="250"/>
      <c r="H53" s="250"/>
      <c r="I53" s="250"/>
      <c r="J53" s="250"/>
      <c r="K53" s="250"/>
      <c r="L53" s="250"/>
      <c r="M53" s="250"/>
      <c r="N53" s="250"/>
      <c r="O53" s="250"/>
      <c r="P53" s="250"/>
    </row>
    <row r="54" spans="2:16" ht="29.45" customHeight="1" x14ac:dyDescent="0.2">
      <c r="B54" s="250"/>
      <c r="C54" s="250"/>
      <c r="D54" s="250"/>
      <c r="E54" s="250"/>
      <c r="F54" s="250"/>
      <c r="G54" s="250"/>
      <c r="H54" s="250"/>
      <c r="I54" s="250"/>
      <c r="J54" s="250"/>
      <c r="K54" s="250"/>
      <c r="L54" s="250"/>
      <c r="M54" s="250"/>
      <c r="N54" s="250"/>
      <c r="O54" s="250"/>
      <c r="P54" s="250"/>
    </row>
    <row r="55" spans="2:16" ht="27.6" customHeight="1" x14ac:dyDescent="0.2">
      <c r="B55" s="250"/>
      <c r="C55" s="250"/>
      <c r="D55" s="250"/>
      <c r="E55" s="250"/>
      <c r="F55" s="250"/>
      <c r="G55" s="250"/>
      <c r="H55" s="250"/>
      <c r="I55" s="250"/>
      <c r="J55" s="250"/>
      <c r="K55" s="250"/>
      <c r="L55" s="250"/>
      <c r="M55" s="250"/>
      <c r="N55" s="250"/>
      <c r="O55" s="250"/>
      <c r="P55" s="250"/>
    </row>
    <row r="56" spans="2:16" ht="27.6" customHeight="1" x14ac:dyDescent="0.2">
      <c r="B56" s="251"/>
      <c r="C56" s="251"/>
      <c r="D56" s="251"/>
      <c r="E56" s="251"/>
      <c r="F56" s="251"/>
      <c r="G56" s="251"/>
      <c r="H56" s="251"/>
      <c r="I56" s="251"/>
      <c r="J56" s="251"/>
      <c r="K56" s="251"/>
      <c r="L56" s="251"/>
      <c r="M56" s="251"/>
      <c r="N56" s="251"/>
      <c r="O56" s="251"/>
      <c r="P56" s="251"/>
    </row>
    <row r="57" spans="2:16" ht="27.6" customHeight="1" x14ac:dyDescent="0.2">
      <c r="B57" s="250"/>
      <c r="C57" s="250"/>
      <c r="D57" s="250"/>
      <c r="E57" s="250"/>
      <c r="F57" s="250"/>
      <c r="G57" s="250"/>
      <c r="H57" s="250"/>
      <c r="I57" s="250"/>
      <c r="J57" s="250"/>
      <c r="K57" s="250"/>
      <c r="L57" s="250"/>
      <c r="M57" s="250"/>
      <c r="N57" s="250"/>
      <c r="O57" s="250"/>
      <c r="P57" s="250"/>
    </row>
    <row r="58" spans="2:16" ht="27.6" customHeight="1" x14ac:dyDescent="0.2">
      <c r="B58" s="250"/>
      <c r="C58" s="250"/>
      <c r="D58" s="250"/>
      <c r="E58" s="250"/>
      <c r="F58" s="250"/>
      <c r="G58" s="250"/>
      <c r="H58" s="250"/>
      <c r="I58" s="250"/>
      <c r="J58" s="250"/>
      <c r="K58" s="250"/>
      <c r="L58" s="250"/>
      <c r="M58" s="250"/>
      <c r="N58" s="250"/>
      <c r="O58" s="250"/>
      <c r="P58" s="250"/>
    </row>
    <row r="59" spans="2:16" ht="27.6" customHeight="1" x14ac:dyDescent="0.2">
      <c r="B59" s="247"/>
      <c r="C59" s="248"/>
      <c r="D59" s="248"/>
      <c r="E59" s="248"/>
      <c r="F59" s="248"/>
      <c r="G59" s="248"/>
      <c r="H59" s="248"/>
      <c r="I59" s="248"/>
      <c r="J59" s="248"/>
      <c r="K59" s="248"/>
      <c r="L59" s="248"/>
      <c r="M59" s="248"/>
      <c r="N59" s="248"/>
      <c r="O59" s="248"/>
      <c r="P59" s="249"/>
    </row>
    <row r="60" spans="2:16" x14ac:dyDescent="0.2">
      <c r="P60" s="54"/>
    </row>
  </sheetData>
  <mergeCells count="38">
    <mergeCell ref="B44:P44"/>
    <mergeCell ref="B45:P45"/>
    <mergeCell ref="B57:P57"/>
    <mergeCell ref="B58:P58"/>
    <mergeCell ref="B46:P46"/>
    <mergeCell ref="B47:P47"/>
    <mergeCell ref="B59:P59"/>
    <mergeCell ref="B48:P48"/>
    <mergeCell ref="B49:P49"/>
    <mergeCell ref="B50:P50"/>
    <mergeCell ref="B51:P51"/>
    <mergeCell ref="B52:P52"/>
    <mergeCell ref="B53:P53"/>
    <mergeCell ref="B54:P54"/>
    <mergeCell ref="B55:P55"/>
    <mergeCell ref="B56:P56"/>
    <mergeCell ref="D36:E38"/>
    <mergeCell ref="F36:P38"/>
    <mergeCell ref="M21:O21"/>
    <mergeCell ref="G24:I24"/>
    <mergeCell ref="J24:L24"/>
    <mergeCell ref="G25:I25"/>
    <mergeCell ref="D30:E32"/>
    <mergeCell ref="F30:P32"/>
    <mergeCell ref="D33:E35"/>
    <mergeCell ref="F33:P35"/>
    <mergeCell ref="J25:L25"/>
    <mergeCell ref="M25:O25"/>
    <mergeCell ref="J20:L20"/>
    <mergeCell ref="M20:O20"/>
    <mergeCell ref="M24:O24"/>
    <mergeCell ref="G21:I21"/>
    <mergeCell ref="J21:L21"/>
    <mergeCell ref="G18:I18"/>
    <mergeCell ref="J18:L18"/>
    <mergeCell ref="M18:O18"/>
    <mergeCell ref="G19:I19"/>
    <mergeCell ref="J19:L19"/>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5" zoomScaleNormal="115" workbookViewId="0">
      <pane ySplit="1" topLeftCell="A2" activePane="bottomLeft" state="frozen"/>
      <selection pane="bottomLeft" activeCell="Q17" sqref="Q17"/>
    </sheetView>
  </sheetViews>
  <sheetFormatPr defaultColWidth="9.140625" defaultRowHeight="12.75" x14ac:dyDescent="0.2"/>
  <cols>
    <col min="1" max="1" width="20" style="34" customWidth="1"/>
    <col min="2" max="3" width="9.85546875" style="34" bestFit="1" customWidth="1"/>
    <col min="4" max="4" width="9.5703125" style="34" bestFit="1" customWidth="1"/>
    <col min="5" max="5" width="10.5703125" style="34" bestFit="1" customWidth="1"/>
    <col min="6" max="11" width="9.5703125" style="34" bestFit="1" customWidth="1"/>
    <col min="12" max="16384" width="9.140625" style="34"/>
  </cols>
  <sheetData>
    <row r="1" spans="1:13" ht="18" x14ac:dyDescent="0.25">
      <c r="A1" s="134"/>
      <c r="B1" s="33"/>
      <c r="C1" s="33"/>
      <c r="D1" s="33"/>
      <c r="E1" s="33"/>
      <c r="F1" s="33"/>
      <c r="G1" s="33"/>
      <c r="H1" s="33"/>
      <c r="I1" s="33"/>
      <c r="J1" s="33"/>
      <c r="K1" s="33"/>
      <c r="L1" s="33"/>
      <c r="M1" s="33"/>
    </row>
    <row r="2" spans="1:13" ht="15.75" x14ac:dyDescent="0.2">
      <c r="A2" s="132" t="s">
        <v>85</v>
      </c>
      <c r="B2" s="35"/>
      <c r="C2" s="35"/>
      <c r="D2" s="35"/>
      <c r="E2" s="35"/>
      <c r="F2" s="35"/>
      <c r="G2" s="35"/>
      <c r="H2" s="35"/>
      <c r="I2" s="35"/>
      <c r="J2" s="35"/>
      <c r="K2" s="35"/>
      <c r="L2" s="35"/>
      <c r="M2" s="33"/>
    </row>
    <row r="3" spans="1:13" ht="14.25" x14ac:dyDescent="0.2">
      <c r="A3" s="133"/>
      <c r="B3" s="135"/>
      <c r="C3" s="135"/>
      <c r="D3" s="35"/>
      <c r="E3" s="35"/>
      <c r="F3" s="35"/>
      <c r="G3" s="35"/>
      <c r="H3" s="35"/>
      <c r="I3" s="35"/>
      <c r="J3" s="35"/>
      <c r="K3" s="35"/>
      <c r="L3" s="35"/>
      <c r="M3" s="33"/>
    </row>
    <row r="4" spans="1:13" ht="14.25" x14ac:dyDescent="0.2">
      <c r="A4" s="133" t="s">
        <v>175</v>
      </c>
      <c r="B4" s="135"/>
      <c r="C4" s="135"/>
      <c r="D4" s="35"/>
      <c r="E4" s="35"/>
      <c r="F4" s="35"/>
      <c r="G4" s="35"/>
      <c r="H4" s="35"/>
      <c r="I4" s="35"/>
      <c r="J4" s="35"/>
      <c r="K4" s="35"/>
      <c r="L4" s="35"/>
      <c r="M4" s="33"/>
    </row>
    <row r="5" spans="1:13" ht="14.25" x14ac:dyDescent="0.2">
      <c r="A5" s="136" t="s">
        <v>180</v>
      </c>
      <c r="B5" s="135"/>
      <c r="C5" s="135"/>
      <c r="D5" s="35"/>
      <c r="E5" s="35"/>
      <c r="F5" s="35"/>
      <c r="G5" s="35"/>
      <c r="H5" s="35"/>
      <c r="I5" s="35"/>
      <c r="J5" s="35"/>
      <c r="K5" s="35"/>
      <c r="L5" s="35"/>
      <c r="M5" s="33"/>
    </row>
    <row r="6" spans="1:13" ht="14.25" x14ac:dyDescent="0.2">
      <c r="A6" s="136"/>
      <c r="B6" s="35"/>
      <c r="C6" s="35"/>
      <c r="D6" s="35"/>
      <c r="E6" s="35"/>
      <c r="F6" s="35"/>
      <c r="G6" s="35"/>
      <c r="H6" s="35"/>
      <c r="I6" s="35"/>
      <c r="J6" s="35"/>
      <c r="K6" s="35"/>
      <c r="L6" s="35"/>
      <c r="M6" s="33"/>
    </row>
    <row r="7" spans="1:13" ht="15.75" x14ac:dyDescent="0.2">
      <c r="A7" s="137" t="s">
        <v>86</v>
      </c>
      <c r="B7" s="35"/>
      <c r="C7" s="35"/>
      <c r="D7" s="35"/>
      <c r="E7" s="35"/>
      <c r="F7" s="35"/>
      <c r="G7" s="35"/>
      <c r="H7" s="35"/>
      <c r="I7" s="35"/>
      <c r="J7" s="35"/>
      <c r="K7" s="35"/>
      <c r="L7" s="35"/>
      <c r="M7" s="33"/>
    </row>
    <row r="8" spans="1:13" x14ac:dyDescent="0.2">
      <c r="A8" s="34" t="s">
        <v>178</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5" t="s">
        <v>181</v>
      </c>
      <c r="B16" s="256"/>
      <c r="C16" s="256"/>
      <c r="D16" s="256"/>
      <c r="E16" s="256"/>
      <c r="F16" s="256"/>
      <c r="G16" s="256"/>
      <c r="H16" s="256"/>
      <c r="I16" s="256"/>
      <c r="J16" s="256"/>
      <c r="K16" s="256"/>
      <c r="L16" s="257"/>
    </row>
    <row r="17" spans="1:16" ht="19.5" thickBot="1" x14ac:dyDescent="0.35">
      <c r="A17" s="76"/>
      <c r="B17" s="77">
        <v>2023</v>
      </c>
      <c r="C17" s="78">
        <v>2024</v>
      </c>
      <c r="D17" s="77">
        <v>2025</v>
      </c>
      <c r="E17" s="78">
        <v>2026</v>
      </c>
      <c r="F17" s="77">
        <v>2027</v>
      </c>
      <c r="G17" s="78">
        <v>2028</v>
      </c>
      <c r="H17" s="77">
        <v>2029</v>
      </c>
      <c r="I17" s="78">
        <v>2030</v>
      </c>
      <c r="J17" s="77">
        <v>2031</v>
      </c>
      <c r="K17" s="78">
        <v>2032</v>
      </c>
      <c r="L17" s="77">
        <v>2033</v>
      </c>
    </row>
    <row r="18" spans="1:16" ht="33" customHeight="1" x14ac:dyDescent="0.2">
      <c r="A18" s="122" t="s">
        <v>143</v>
      </c>
      <c r="B18" s="123">
        <v>4.3999999999999997E-2</v>
      </c>
      <c r="C18" s="123">
        <v>2.3E-2</v>
      </c>
      <c r="D18" s="123">
        <v>5.0000000000000001E-3</v>
      </c>
      <c r="E18" s="123">
        <v>-3.0000000000000001E-3</v>
      </c>
      <c r="F18" s="123">
        <v>-1E-3</v>
      </c>
      <c r="G18" s="123">
        <v>6.0000000000000001E-3</v>
      </c>
      <c r="H18" s="123">
        <v>1.2999999999999999E-2</v>
      </c>
      <c r="I18" s="123">
        <v>1.7999999999999999E-2</v>
      </c>
      <c r="J18" s="123">
        <v>1.9E-2</v>
      </c>
      <c r="K18" s="123">
        <v>1.9E-2</v>
      </c>
      <c r="L18" s="124">
        <f>AVERAGE(I18:K18)</f>
        <v>1.8666666666666665E-2</v>
      </c>
    </row>
    <row r="19" spans="1:16" ht="37.5" customHeight="1" thickBot="1" x14ac:dyDescent="0.25">
      <c r="A19" s="125" t="s">
        <v>144</v>
      </c>
      <c r="B19" s="126">
        <v>1</v>
      </c>
      <c r="C19" s="126">
        <f>B19*(1+C18)</f>
        <v>1.0229999999999999</v>
      </c>
      <c r="D19" s="126">
        <f t="shared" ref="D19:K19" si="0">C19*(1+D18)</f>
        <v>1.0281149999999999</v>
      </c>
      <c r="E19" s="126">
        <f t="shared" si="0"/>
        <v>1.0250306549999999</v>
      </c>
      <c r="F19" s="126">
        <f>E19*(1+F18)</f>
        <v>1.024005624345</v>
      </c>
      <c r="G19" s="126">
        <f>F19*(1+G18)</f>
        <v>1.0301496580910701</v>
      </c>
      <c r="H19" s="126">
        <f t="shared" si="0"/>
        <v>1.0435416036462539</v>
      </c>
      <c r="I19" s="126">
        <f t="shared" si="0"/>
        <v>1.0623253525118865</v>
      </c>
      <c r="J19" s="126">
        <f t="shared" si="0"/>
        <v>1.0825095342096123</v>
      </c>
      <c r="K19" s="126">
        <f t="shared" si="0"/>
        <v>1.1030772153595949</v>
      </c>
      <c r="L19" s="127">
        <f>K19*(1+L18)</f>
        <v>1.1236679900463074</v>
      </c>
    </row>
    <row r="20" spans="1:16" ht="15.75" customHeight="1" x14ac:dyDescent="0.2">
      <c r="A20" s="129"/>
      <c r="B20" s="130"/>
      <c r="C20" s="130"/>
      <c r="D20" s="130"/>
      <c r="E20" s="130"/>
      <c r="F20" s="130"/>
      <c r="G20" s="130"/>
      <c r="H20" s="130"/>
      <c r="I20" s="130"/>
      <c r="J20" s="130"/>
      <c r="K20" s="130"/>
      <c r="L20" s="130"/>
    </row>
    <row r="21" spans="1:16" ht="15.75" customHeight="1" x14ac:dyDescent="0.2">
      <c r="A21" s="129"/>
      <c r="B21" s="130"/>
      <c r="C21" s="130"/>
      <c r="D21" s="130"/>
      <c r="E21" s="130"/>
      <c r="F21" s="130"/>
      <c r="G21" s="130"/>
      <c r="H21" s="130"/>
      <c r="I21" s="130"/>
      <c r="J21" s="130"/>
      <c r="K21" s="130"/>
      <c r="L21" s="130"/>
    </row>
    <row r="23" spans="1:16" ht="28.5" customHeight="1" x14ac:dyDescent="0.2">
      <c r="A23" s="131" t="s">
        <v>176</v>
      </c>
      <c r="B23" s="252" t="s">
        <v>179</v>
      </c>
      <c r="C23" s="253"/>
      <c r="D23" s="253"/>
      <c r="E23" s="253"/>
      <c r="F23" s="253"/>
      <c r="G23" s="253"/>
      <c r="H23" s="253"/>
      <c r="I23" s="253"/>
      <c r="J23" s="253"/>
      <c r="K23" s="253"/>
      <c r="L23" s="254"/>
      <c r="P23" s="38"/>
    </row>
    <row r="24" spans="1:16" x14ac:dyDescent="0.2">
      <c r="A24" s="128">
        <v>2033</v>
      </c>
      <c r="B24" s="258" t="s">
        <v>177</v>
      </c>
      <c r="C24" s="259"/>
      <c r="D24" s="259"/>
      <c r="E24" s="259"/>
      <c r="F24" s="259"/>
      <c r="G24" s="259"/>
      <c r="H24" s="259"/>
      <c r="I24" s="259"/>
      <c r="J24" s="259"/>
      <c r="K24" s="259"/>
      <c r="L24" s="260"/>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2023-09-18T17:49:27+00:00</PostDate>
    <ExpireDate xmlns="2613f182-e424-487f-ac7f-33bed2fc986a">2021-06-03T17:43:00+00:00</ExpireDate>
    <Content_x0020_Owner xmlns="2613f182-e424-487f-ac7f-33bed2fc986a">
      <UserInfo>
        <DisplayName>Emmert, Robert</DisplayName>
        <AccountId>129</AccountId>
        <AccountType/>
      </UserInfo>
    </Content_x0020_Owner>
    <ISOContributor xmlns="2613f182-e424-487f-ac7f-33bed2fc986a">
      <UserInfo>
        <DisplayName>Zuberi, Kaylee</DisplayName>
        <AccountId>670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Zuberi, Kaylee</DisplayName>
        <AccountId>670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DSLK PUCG </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Current cost guides|103245f7-fc35-4565-bdf0-193bfff440e2</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fe56a0c8-1e69-469e-b3b6-6df3bd9ebafa</CrawlableUniqueID>
  </documentManagement>
</p:properties>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0BB7E9DC-4B3A-4E99-A9A2-3D89E831B265}"/>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B12A8543-AEAD-42C0-BAB1-EA5CACD59487}">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DSLK 2023 Final Per Unit Cost Guide</dc:title>
  <dc:creator/>
  <cp:lastModifiedBy/>
  <dcterms:created xsi:type="dcterms:W3CDTF">2019-08-22T19:17:09Z</dcterms:created>
  <dcterms:modified xsi:type="dcterms:W3CDTF">2023-08-02T23:07:14Z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