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615" windowHeight="7995" tabRatio="916" activeTab="3"/>
  </bookViews>
  <sheets>
    <sheet name="MSG-NON-OVERLAP-INC" sheetId="1" r:id="rId1"/>
    <sheet name="MSG-OVERLAP-INC" sheetId="2" r:id="rId2"/>
    <sheet name="MSG-NON-OVERLAP-DEC" sheetId="3" r:id="rId3"/>
    <sheet name="MSG-OVERLAP-DEC" sheetId="4" r:id="rId4"/>
  </sheets>
  <definedNames/>
  <calcPr fullCalcOnLoad="1"/>
</workbook>
</file>

<file path=xl/sharedStrings.xml><?xml version="1.0" encoding="utf-8"?>
<sst xmlns="http://schemas.openxmlformats.org/spreadsheetml/2006/main" count="257" uniqueCount="66">
  <si>
    <t>IFM Energy Bid Cost</t>
  </si>
  <si>
    <t>IFM MLC Amount</t>
  </si>
  <si>
    <t>SUC</t>
  </si>
  <si>
    <t>RTM MLC Amount</t>
  </si>
  <si>
    <t>PMIN</t>
  </si>
  <si>
    <t>PMAX</t>
  </si>
  <si>
    <t>MLC Amount</t>
  </si>
  <si>
    <t>BD Names</t>
  </si>
  <si>
    <t>IFM Total Bid Cost</t>
  </si>
  <si>
    <t>Transition Cost</t>
  </si>
  <si>
    <t>IFM SUC</t>
  </si>
  <si>
    <t>IFM Total Revenue</t>
  </si>
  <si>
    <t>IFM Net Amount</t>
  </si>
  <si>
    <t>RTM Energy Bid Cost</t>
  </si>
  <si>
    <t>RTM Total Bid Cost</t>
  </si>
  <si>
    <t>RTM MLE Revenue</t>
  </si>
  <si>
    <t>RTM Energy Revenue</t>
  </si>
  <si>
    <t>RTM Total Revenue</t>
  </si>
  <si>
    <t>RTM Net Amount</t>
  </si>
  <si>
    <t>BCR Net Amount</t>
  </si>
  <si>
    <t>Calculation of BCR-Proposed</t>
  </si>
  <si>
    <t>Current Method</t>
  </si>
  <si>
    <t>RTM TC Amount</t>
  </si>
  <si>
    <t>NA</t>
  </si>
  <si>
    <t>Resource will get IFM BCR Amount</t>
  </si>
  <si>
    <t>Resource will get RTM BCR Amount</t>
  </si>
  <si>
    <t>Total BCR Amount - Resource</t>
  </si>
  <si>
    <t>Assumptions -</t>
  </si>
  <si>
    <t>Resource complying with ADS dispatch (DOP = meter)</t>
  </si>
  <si>
    <t>C1</t>
  </si>
  <si>
    <t>C2</t>
  </si>
  <si>
    <t>Resource Characteristics -</t>
  </si>
  <si>
    <t>Market Inputs -</t>
  </si>
  <si>
    <t xml:space="preserve">          DA LMP</t>
  </si>
  <si>
    <t xml:space="preserve">          RTM LMP</t>
  </si>
  <si>
    <t>IFM Energy Revenue</t>
  </si>
  <si>
    <t xml:space="preserve">          Day-Ahead Bid-Awarded Energy (DABE for C2)</t>
  </si>
  <si>
    <t xml:space="preserve">          Day-Ahead Minimum Load Energy (DAMLE for C1)</t>
  </si>
  <si>
    <t xml:space="preserve">          Day-Ahead Bid-Awarded Energy (DABE for C1)</t>
  </si>
  <si>
    <t xml:space="preserve">          Optimal Energy (OE for C1)</t>
  </si>
  <si>
    <t xml:space="preserve">          Optimal Energy (OE for C2)</t>
  </si>
  <si>
    <t xml:space="preserve">          DA Schedule (C1)</t>
  </si>
  <si>
    <t xml:space="preserve">          DOP (C2)</t>
  </si>
  <si>
    <t xml:space="preserve">          DA Bid Price (C1)</t>
  </si>
  <si>
    <t xml:space="preserve">          RTM Bid Price  (C1)</t>
  </si>
  <si>
    <t xml:space="preserve">          RTM Bid Price (C2)</t>
  </si>
  <si>
    <t>IFM MLE Energy Revenue</t>
  </si>
  <si>
    <t xml:space="preserve">          DA Bid Price (C2)</t>
  </si>
  <si>
    <t xml:space="preserve">          Day-Ahead Minimum Load Energy (DAMLE for C2)</t>
  </si>
  <si>
    <t xml:space="preserve">          DA Schedule (C2)</t>
  </si>
  <si>
    <t xml:space="preserve">          DOP (C1)</t>
  </si>
  <si>
    <t>Decremental Cases, Using the cases that DA in C2 and RT in C1. C2 overlaps C1</t>
  </si>
  <si>
    <t xml:space="preserve">          RTM Bid Price (C1)</t>
  </si>
  <si>
    <t>Proposed</t>
  </si>
  <si>
    <t>Current</t>
  </si>
  <si>
    <t>Incremental Cases, Using the cases that DA in C1 and RT in C2. C2 overlaps C1</t>
  </si>
  <si>
    <t>Incremental Cases, Using the cases that DA in C1 and RT in C2. C2 is higher than C1, C2 does not overlap C1.</t>
  </si>
  <si>
    <t>Decremental Cases, Using the cases that DA in C2 and RT in C1. C2 is higher than C1, C2 does not overlap C1.</t>
  </si>
  <si>
    <t>MWh</t>
  </si>
  <si>
    <r>
      <rPr>
        <b/>
        <u val="single"/>
        <sz val="11"/>
        <color indexed="12"/>
        <rFont val="Arial"/>
        <family val="2"/>
      </rPr>
      <t>Proposed</t>
    </r>
    <r>
      <rPr>
        <b/>
        <sz val="11"/>
        <color indexed="12"/>
        <rFont val="Arial"/>
        <family val="2"/>
      </rPr>
      <t xml:space="preserve"> Expected Energy Types -</t>
    </r>
  </si>
  <si>
    <t xml:space="preserve">          Real-Time Minimum Load Energy </t>
  </si>
  <si>
    <t>NO AS and RUC</t>
  </si>
  <si>
    <t>The resource is ONLINE from previous trade dates.  Hence there will be NO SUC.</t>
  </si>
  <si>
    <t>CAISO Commitment</t>
  </si>
  <si>
    <t>No Transition Cost since the resource stayed in one Committed Configuration.</t>
  </si>
  <si>
    <t>Real Time MLC = (RT Committed Configuration MLC - DA Committed Configuration MLC)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</si>
</sst>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3"/>
      <color rgb="FF0000CC"/>
      <name val="Arial"/>
      <family val="2"/>
    </font>
    <font>
      <sz val="13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39" fillId="0" borderId="0" xfId="0" applyFont="1" applyFill="1" applyAlignment="1">
      <alignment vertical="center"/>
    </xf>
    <xf numFmtId="164" fontId="39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/>
      <protection locked="0"/>
    </xf>
    <xf numFmtId="164" fontId="39" fillId="0" borderId="0" xfId="0" applyNumberFormat="1" applyFont="1" applyFill="1" applyBorder="1" applyAlignment="1" applyProtection="1">
      <alignment horizontal="center"/>
      <protection locked="0"/>
    </xf>
    <xf numFmtId="0" fontId="40" fillId="0" borderId="0" xfId="0" applyNumberFormat="1" applyFont="1" applyFill="1" applyBorder="1" applyAlignment="1" applyProtection="1">
      <alignment horizontal="center"/>
      <protection locked="0"/>
    </xf>
    <xf numFmtId="164" fontId="39" fillId="0" borderId="0" xfId="0" applyNumberFormat="1" applyFont="1" applyFill="1" applyBorder="1" applyAlignment="1" applyProtection="1">
      <alignment/>
      <protection locked="0"/>
    </xf>
    <xf numFmtId="164" fontId="39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64" fontId="39" fillId="0" borderId="10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/>
    </xf>
    <xf numFmtId="164" fontId="39" fillId="0" borderId="11" xfId="0" applyNumberFormat="1" applyFont="1" applyFill="1" applyBorder="1" applyAlignment="1">
      <alignment/>
    </xf>
    <xf numFmtId="164" fontId="39" fillId="0" borderId="12" xfId="0" applyNumberFormat="1" applyFont="1" applyFill="1" applyBorder="1" applyAlignment="1">
      <alignment/>
    </xf>
    <xf numFmtId="164" fontId="39" fillId="0" borderId="13" xfId="0" applyNumberFormat="1" applyFont="1" applyFill="1" applyBorder="1" applyAlignment="1">
      <alignment/>
    </xf>
    <xf numFmtId="164" fontId="39" fillId="0" borderId="14" xfId="0" applyNumberFormat="1" applyFont="1" applyFill="1" applyBorder="1" applyAlignment="1">
      <alignment/>
    </xf>
    <xf numFmtId="0" fontId="40" fillId="0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64" fontId="39" fillId="0" borderId="12" xfId="0" applyNumberFormat="1" applyFont="1" applyFill="1" applyBorder="1" applyAlignment="1" applyProtection="1">
      <alignment horizontal="center"/>
      <protection locked="0"/>
    </xf>
    <xf numFmtId="0" fontId="39" fillId="0" borderId="17" xfId="0" applyFont="1" applyFill="1" applyBorder="1" applyAlignment="1">
      <alignment horizontal="center"/>
    </xf>
    <xf numFmtId="0" fontId="39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0" fontId="39" fillId="0" borderId="10" xfId="0" applyNumberFormat="1" applyFont="1" applyFill="1" applyBorder="1" applyAlignment="1" applyProtection="1">
      <alignment horizontal="center"/>
      <protection locked="0"/>
    </xf>
    <xf numFmtId="164" fontId="39" fillId="0" borderId="10" xfId="0" applyNumberFormat="1" applyFont="1" applyFill="1" applyBorder="1" applyAlignment="1" applyProtection="1">
      <alignment horizontal="center"/>
      <protection locked="0"/>
    </xf>
    <xf numFmtId="164" fontId="39" fillId="0" borderId="11" xfId="0" applyNumberFormat="1" applyFont="1" applyFill="1" applyBorder="1" applyAlignment="1" applyProtection="1">
      <alignment horizontal="center"/>
      <protection locked="0"/>
    </xf>
    <xf numFmtId="0" fontId="39" fillId="0" borderId="16" xfId="0" applyFont="1" applyFill="1" applyBorder="1" applyAlignment="1" quotePrefix="1">
      <alignment/>
    </xf>
    <xf numFmtId="164" fontId="39" fillId="0" borderId="12" xfId="0" applyNumberFormat="1" applyFont="1" applyFill="1" applyBorder="1" applyAlignment="1" applyProtection="1">
      <alignment/>
      <protection locked="0"/>
    </xf>
    <xf numFmtId="0" fontId="39" fillId="0" borderId="17" xfId="0" applyFont="1" applyFill="1" applyBorder="1" applyAlignment="1" quotePrefix="1">
      <alignment/>
    </xf>
    <xf numFmtId="164" fontId="39" fillId="0" borderId="13" xfId="0" applyNumberFormat="1" applyFont="1" applyFill="1" applyBorder="1" applyAlignment="1" applyProtection="1">
      <alignment/>
      <protection locked="0"/>
    </xf>
    <xf numFmtId="164" fontId="39" fillId="0" borderId="14" xfId="0" applyNumberFormat="1" applyFont="1" applyFill="1" applyBorder="1" applyAlignment="1" applyProtection="1">
      <alignment/>
      <protection locked="0"/>
    </xf>
    <xf numFmtId="164" fontId="39" fillId="0" borderId="11" xfId="0" applyNumberFormat="1" applyFont="1" applyFill="1" applyBorder="1" applyAlignment="1" applyProtection="1">
      <alignment/>
      <protection locked="0"/>
    </xf>
    <xf numFmtId="0" fontId="39" fillId="0" borderId="0" xfId="0" applyFont="1" applyFill="1" applyBorder="1" applyAlignment="1" quotePrefix="1">
      <alignment/>
    </xf>
    <xf numFmtId="0" fontId="41" fillId="0" borderId="18" xfId="0" applyFont="1" applyFill="1" applyBorder="1" applyAlignment="1">
      <alignment vertical="center"/>
    </xf>
    <xf numFmtId="164" fontId="42" fillId="0" borderId="19" xfId="0" applyNumberFormat="1" applyFont="1" applyFill="1" applyBorder="1" applyAlignment="1">
      <alignment horizontal="center"/>
    </xf>
    <xf numFmtId="164" fontId="42" fillId="0" borderId="19" xfId="0" applyNumberFormat="1" applyFont="1" applyFill="1" applyBorder="1" applyAlignment="1">
      <alignment/>
    </xf>
    <xf numFmtId="164" fontId="42" fillId="0" borderId="20" xfId="0" applyNumberFormat="1" applyFont="1" applyFill="1" applyBorder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 horizontal="center"/>
    </xf>
    <xf numFmtId="0" fontId="39" fillId="0" borderId="15" xfId="0" applyFont="1" applyFill="1" applyBorder="1" applyAlignment="1">
      <alignment/>
    </xf>
    <xf numFmtId="164" fontId="39" fillId="0" borderId="11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164" fontId="39" fillId="0" borderId="12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/>
    </xf>
    <xf numFmtId="164" fontId="40" fillId="0" borderId="0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164" fontId="40" fillId="0" borderId="13" xfId="0" applyNumberFormat="1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/>
    </xf>
    <xf numFmtId="0" fontId="41" fillId="0" borderId="18" xfId="0" applyFont="1" applyFill="1" applyBorder="1" applyAlignment="1" applyProtection="1">
      <alignment vertical="center"/>
      <protection locked="0"/>
    </xf>
    <xf numFmtId="164" fontId="42" fillId="0" borderId="19" xfId="0" applyNumberFormat="1" applyFont="1" applyFill="1" applyBorder="1" applyAlignment="1" applyProtection="1">
      <alignment horizontal="center"/>
      <protection locked="0"/>
    </xf>
    <xf numFmtId="164" fontId="42" fillId="0" borderId="19" xfId="0" applyNumberFormat="1" applyFont="1" applyFill="1" applyBorder="1" applyAlignment="1" applyProtection="1">
      <alignment/>
      <protection locked="0"/>
    </xf>
    <xf numFmtId="164" fontId="42" fillId="0" borderId="20" xfId="0" applyNumberFormat="1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164" fontId="39" fillId="0" borderId="0" xfId="0" applyNumberFormat="1" applyFont="1" applyFill="1" applyAlignment="1" applyProtection="1">
      <alignment horizontal="center"/>
      <protection locked="0"/>
    </xf>
    <xf numFmtId="164" fontId="39" fillId="0" borderId="0" xfId="0" applyNumberFormat="1" applyFont="1" applyFill="1" applyAlignment="1" applyProtection="1">
      <alignment/>
      <protection locked="0"/>
    </xf>
    <xf numFmtId="164" fontId="39" fillId="0" borderId="10" xfId="0" applyNumberFormat="1" applyFont="1" applyFill="1" applyBorder="1" applyAlignment="1" applyProtection="1">
      <alignment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9" fillId="0" borderId="0" xfId="0" applyFont="1" applyFill="1" applyAlignment="1" applyProtection="1">
      <alignment vertical="center"/>
      <protection locked="0"/>
    </xf>
    <xf numFmtId="164" fontId="39" fillId="0" borderId="0" xfId="0" applyNumberFormat="1" applyFont="1" applyFill="1" applyAlignment="1" applyProtection="1">
      <alignment horizontal="left"/>
      <protection locked="0"/>
    </xf>
    <xf numFmtId="0" fontId="40" fillId="0" borderId="15" xfId="0" applyFont="1" applyFill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horizontal="center"/>
      <protection locked="0"/>
    </xf>
    <xf numFmtId="0" fontId="39" fillId="0" borderId="12" xfId="0" applyFont="1" applyFill="1" applyBorder="1" applyAlignment="1" applyProtection="1">
      <alignment horizontal="center"/>
      <protection locked="0"/>
    </xf>
    <xf numFmtId="0" fontId="39" fillId="0" borderId="17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16" xfId="0" applyFont="1" applyFill="1" applyBorder="1" applyAlignment="1" applyProtection="1" quotePrefix="1">
      <alignment/>
      <protection locked="0"/>
    </xf>
    <xf numFmtId="0" fontId="39" fillId="0" borderId="17" xfId="0" applyFont="1" applyFill="1" applyBorder="1" applyAlignment="1" applyProtection="1" quotePrefix="1">
      <alignment/>
      <protection locked="0"/>
    </xf>
    <xf numFmtId="0" fontId="39" fillId="0" borderId="0" xfId="0" applyFont="1" applyFill="1" applyBorder="1" applyAlignment="1" applyProtection="1" quotePrefix="1">
      <alignment/>
      <protection locked="0"/>
    </xf>
    <xf numFmtId="0" fontId="40" fillId="0" borderId="0" xfId="0" applyFont="1" applyFill="1" applyBorder="1" applyAlignment="1">
      <alignment/>
    </xf>
    <xf numFmtId="0" fontId="40" fillId="0" borderId="21" xfId="0" applyFont="1" applyFill="1" applyBorder="1" applyAlignment="1" applyProtection="1">
      <alignment vertical="center"/>
      <protection locked="0"/>
    </xf>
    <xf numFmtId="164" fontId="39" fillId="0" borderId="22" xfId="0" applyNumberFormat="1" applyFont="1" applyFill="1" applyBorder="1" applyAlignment="1" applyProtection="1">
      <alignment horizontal="left" wrapText="1"/>
      <protection locked="0"/>
    </xf>
    <xf numFmtId="164" fontId="39" fillId="0" borderId="22" xfId="0" applyNumberFormat="1" applyFont="1" applyFill="1" applyBorder="1" applyAlignment="1" applyProtection="1">
      <alignment/>
      <protection locked="0"/>
    </xf>
    <xf numFmtId="164" fontId="39" fillId="0" borderId="23" xfId="0" applyNumberFormat="1" applyFont="1" applyFill="1" applyBorder="1" applyAlignment="1" applyProtection="1">
      <alignment/>
      <protection locked="0"/>
    </xf>
    <xf numFmtId="0" fontId="39" fillId="0" borderId="24" xfId="0" applyFont="1" applyFill="1" applyBorder="1" applyAlignment="1" applyProtection="1">
      <alignment vertical="center"/>
      <protection locked="0"/>
    </xf>
    <xf numFmtId="164" fontId="39" fillId="0" borderId="25" xfId="0" applyNumberFormat="1" applyFont="1" applyFill="1" applyBorder="1" applyAlignment="1" applyProtection="1">
      <alignment/>
      <protection locked="0"/>
    </xf>
    <xf numFmtId="0" fontId="39" fillId="0" borderId="26" xfId="0" applyFont="1" applyFill="1" applyBorder="1" applyAlignment="1" applyProtection="1">
      <alignment vertical="center"/>
      <protection locked="0"/>
    </xf>
    <xf numFmtId="0" fontId="39" fillId="0" borderId="27" xfId="0" applyFont="1" applyFill="1" applyBorder="1" applyAlignment="1">
      <alignment/>
    </xf>
    <xf numFmtId="164" fontId="39" fillId="0" borderId="27" xfId="0" applyNumberFormat="1" applyFont="1" applyFill="1" applyBorder="1" applyAlignment="1" applyProtection="1">
      <alignment/>
      <protection locked="0"/>
    </xf>
    <xf numFmtId="164" fontId="39" fillId="0" borderId="28" xfId="0" applyNumberFormat="1" applyFont="1" applyFill="1" applyBorder="1" applyAlignment="1" applyProtection="1">
      <alignment/>
      <protection locked="0"/>
    </xf>
    <xf numFmtId="0" fontId="40" fillId="0" borderId="21" xfId="0" applyFont="1" applyFill="1" applyBorder="1" applyAlignment="1">
      <alignment horizontal="left"/>
    </xf>
    <xf numFmtId="0" fontId="39" fillId="0" borderId="22" xfId="0" applyNumberFormat="1" applyFont="1" applyFill="1" applyBorder="1" applyAlignment="1" applyProtection="1">
      <alignment horizontal="center"/>
      <protection locked="0"/>
    </xf>
    <xf numFmtId="164" fontId="39" fillId="0" borderId="22" xfId="0" applyNumberFormat="1" applyFont="1" applyFill="1" applyBorder="1" applyAlignment="1" applyProtection="1">
      <alignment horizontal="center"/>
      <protection locked="0"/>
    </xf>
    <xf numFmtId="164" fontId="39" fillId="0" borderId="23" xfId="0" applyNumberFormat="1" applyFont="1" applyFill="1" applyBorder="1" applyAlignment="1" applyProtection="1">
      <alignment horizontal="center"/>
      <protection locked="0"/>
    </xf>
    <xf numFmtId="0" fontId="39" fillId="0" borderId="24" xfId="0" applyFont="1" applyFill="1" applyBorder="1" applyAlignment="1" quotePrefix="1">
      <alignment/>
    </xf>
    <xf numFmtId="0" fontId="39" fillId="0" borderId="26" xfId="0" applyFont="1" applyFill="1" applyBorder="1" applyAlignment="1" quotePrefix="1">
      <alignment/>
    </xf>
    <xf numFmtId="164" fontId="39" fillId="0" borderId="27" xfId="0" applyNumberFormat="1" applyFont="1" applyFill="1" applyBorder="1" applyAlignment="1" applyProtection="1">
      <alignment horizontal="center"/>
      <protection locked="0"/>
    </xf>
    <xf numFmtId="164" fontId="39" fillId="0" borderId="10" xfId="0" applyNumberFormat="1" applyFont="1" applyFill="1" applyBorder="1" applyAlignment="1" applyProtection="1">
      <alignment horizontal="center"/>
      <protection/>
    </xf>
    <xf numFmtId="164" fontId="39" fillId="0" borderId="10" xfId="0" applyNumberFormat="1" applyFont="1" applyFill="1" applyBorder="1" applyAlignment="1" applyProtection="1">
      <alignment/>
      <protection/>
    </xf>
    <xf numFmtId="164" fontId="39" fillId="0" borderId="11" xfId="0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Fill="1" applyBorder="1" applyAlignment="1" applyProtection="1">
      <alignment/>
      <protection/>
    </xf>
    <xf numFmtId="164" fontId="39" fillId="0" borderId="12" xfId="0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Fill="1" applyBorder="1" applyAlignment="1" applyProtection="1">
      <alignment horizontal="center"/>
      <protection/>
    </xf>
    <xf numFmtId="164" fontId="40" fillId="0" borderId="13" xfId="0" applyNumberFormat="1" applyFont="1" applyFill="1" applyBorder="1" applyAlignment="1" applyProtection="1">
      <alignment horizontal="center"/>
      <protection/>
    </xf>
    <xf numFmtId="164" fontId="39" fillId="0" borderId="13" xfId="0" applyNumberFormat="1" applyFont="1" applyFill="1" applyBorder="1" applyAlignment="1" applyProtection="1">
      <alignment/>
      <protection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164" fontId="39" fillId="0" borderId="0" xfId="0" applyNumberFormat="1" applyFont="1" applyFill="1" applyAlignment="1" applyProtection="1">
      <alignment/>
      <protection/>
    </xf>
    <xf numFmtId="164" fontId="39" fillId="0" borderId="11" xfId="0" applyNumberFormat="1" applyFont="1" applyFill="1" applyBorder="1" applyAlignment="1" applyProtection="1">
      <alignment/>
      <protection/>
    </xf>
    <xf numFmtId="164" fontId="39" fillId="0" borderId="12" xfId="0" applyNumberFormat="1" applyFont="1" applyFill="1" applyBorder="1" applyAlignment="1" applyProtection="1">
      <alignment/>
      <protection/>
    </xf>
    <xf numFmtId="164" fontId="39" fillId="0" borderId="14" xfId="0" applyNumberFormat="1" applyFont="1" applyFill="1" applyBorder="1" applyAlignment="1" applyProtection="1">
      <alignment/>
      <protection/>
    </xf>
    <xf numFmtId="164" fontId="39" fillId="0" borderId="22" xfId="0" applyNumberFormat="1" applyFont="1" applyFill="1" applyBorder="1" applyAlignment="1" applyProtection="1">
      <alignment horizontal="center"/>
      <protection/>
    </xf>
    <xf numFmtId="164" fontId="39" fillId="0" borderId="25" xfId="0" applyNumberFormat="1" applyFont="1" applyFill="1" applyBorder="1" applyAlignment="1" applyProtection="1">
      <alignment/>
      <protection/>
    </xf>
    <xf numFmtId="164" fontId="39" fillId="0" borderId="27" xfId="0" applyNumberFormat="1" applyFont="1" applyFill="1" applyBorder="1" applyAlignment="1" applyProtection="1">
      <alignment/>
      <protection/>
    </xf>
    <xf numFmtId="0" fontId="40" fillId="0" borderId="21" xfId="0" applyFont="1" applyFill="1" applyBorder="1" applyAlignment="1" applyProtection="1">
      <alignment/>
      <protection/>
    </xf>
    <xf numFmtId="164" fontId="40" fillId="0" borderId="22" xfId="0" applyNumberFormat="1" applyFont="1" applyFill="1" applyBorder="1" applyAlignment="1" applyProtection="1">
      <alignment horizontal="center"/>
      <protection/>
    </xf>
    <xf numFmtId="164" fontId="39" fillId="0" borderId="22" xfId="0" applyNumberFormat="1" applyFont="1" applyFill="1" applyBorder="1" applyAlignment="1" applyProtection="1">
      <alignment/>
      <protection/>
    </xf>
    <xf numFmtId="164" fontId="39" fillId="0" borderId="23" xfId="0" applyNumberFormat="1" applyFont="1" applyFill="1" applyBorder="1" applyAlignment="1" applyProtection="1">
      <alignment/>
      <protection/>
    </xf>
    <xf numFmtId="0" fontId="39" fillId="0" borderId="24" xfId="0" applyFont="1" applyFill="1" applyBorder="1" applyAlignment="1" applyProtection="1" quotePrefix="1">
      <alignment horizontal="left"/>
      <protection/>
    </xf>
    <xf numFmtId="0" fontId="39" fillId="0" borderId="0" xfId="0" applyFont="1" applyFill="1" applyBorder="1" applyAlignment="1" applyProtection="1" quotePrefix="1">
      <alignment horizontal="left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39" fillId="0" borderId="26" xfId="0" applyFont="1" applyFill="1" applyBorder="1" applyAlignment="1" applyProtection="1" quotePrefix="1">
      <alignment horizontal="left"/>
      <protection/>
    </xf>
    <xf numFmtId="0" fontId="39" fillId="0" borderId="27" xfId="0" applyFont="1" applyFill="1" applyBorder="1" applyAlignment="1" applyProtection="1" quotePrefix="1">
      <alignment horizontal="left"/>
      <protection/>
    </xf>
    <xf numFmtId="1" fontId="39" fillId="0" borderId="27" xfId="0" applyNumberFormat="1" applyFont="1" applyFill="1" applyBorder="1" applyAlignment="1" applyProtection="1">
      <alignment horizontal="center"/>
      <protection/>
    </xf>
    <xf numFmtId="1" fontId="39" fillId="0" borderId="27" xfId="0" applyNumberFormat="1" applyFont="1" applyFill="1" applyBorder="1" applyAlignment="1" applyProtection="1">
      <alignment horizontal="center" vertical="center"/>
      <protection/>
    </xf>
    <xf numFmtId="164" fontId="39" fillId="0" borderId="28" xfId="0" applyNumberFormat="1" applyFont="1" applyFill="1" applyBorder="1" applyAlignment="1" applyProtection="1">
      <alignment horizontal="left" vertical="center"/>
      <protection/>
    </xf>
    <xf numFmtId="0" fontId="40" fillId="0" borderId="15" xfId="0" applyFont="1" applyFill="1" applyBorder="1" applyAlignment="1" applyProtection="1">
      <alignment vertical="center"/>
      <protection locked="0"/>
    </xf>
    <xf numFmtId="0" fontId="39" fillId="0" borderId="16" xfId="0" applyFont="1" applyFill="1" applyBorder="1" applyAlignment="1" applyProtection="1">
      <alignment vertical="center"/>
      <protection locked="0"/>
    </xf>
    <xf numFmtId="0" fontId="39" fillId="0" borderId="17" xfId="0" applyFont="1" applyFill="1" applyBorder="1" applyAlignment="1" applyProtection="1">
      <alignment vertical="center"/>
      <protection locked="0"/>
    </xf>
    <xf numFmtId="0" fontId="39" fillId="0" borderId="27" xfId="0" applyFont="1" applyFill="1" applyBorder="1" applyAlignment="1" applyProtection="1">
      <alignment/>
      <protection locked="0"/>
    </xf>
    <xf numFmtId="0" fontId="40" fillId="0" borderId="21" xfId="0" applyFont="1" applyFill="1" applyBorder="1" applyAlignment="1" applyProtection="1">
      <alignment horizontal="left"/>
      <protection locked="0"/>
    </xf>
    <xf numFmtId="0" fontId="39" fillId="0" borderId="24" xfId="0" applyFont="1" applyFill="1" applyBorder="1" applyAlignment="1" applyProtection="1" quotePrefix="1">
      <alignment/>
      <protection locked="0"/>
    </xf>
    <xf numFmtId="0" fontId="39" fillId="0" borderId="26" xfId="0" applyFont="1" applyFill="1" applyBorder="1" applyAlignment="1" applyProtection="1" quotePrefix="1">
      <alignment/>
      <protection locked="0"/>
    </xf>
    <xf numFmtId="0" fontId="40" fillId="0" borderId="15" xfId="0" applyFont="1" applyFill="1" applyBorder="1" applyAlignment="1" applyProtection="1">
      <alignment/>
      <protection/>
    </xf>
    <xf numFmtId="164" fontId="40" fillId="0" borderId="10" xfId="0" applyNumberFormat="1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 applyProtection="1" quotePrefix="1">
      <alignment horizontal="left"/>
      <protection/>
    </xf>
    <xf numFmtId="0" fontId="39" fillId="0" borderId="17" xfId="0" applyFont="1" applyFill="1" applyBorder="1" applyAlignment="1" applyProtection="1" quotePrefix="1">
      <alignment horizontal="left"/>
      <protection/>
    </xf>
    <xf numFmtId="0" fontId="39" fillId="0" borderId="13" xfId="0" applyFont="1" applyFill="1" applyBorder="1" applyAlignment="1" applyProtection="1" quotePrefix="1">
      <alignment horizontal="left"/>
      <protection/>
    </xf>
    <xf numFmtId="1" fontId="39" fillId="0" borderId="13" xfId="0" applyNumberFormat="1" applyFont="1" applyFill="1" applyBorder="1" applyAlignment="1" applyProtection="1">
      <alignment horizontal="center"/>
      <protection/>
    </xf>
    <xf numFmtId="1" fontId="39" fillId="0" borderId="13" xfId="0" applyNumberFormat="1" applyFont="1" applyFill="1" applyBorder="1" applyAlignment="1" applyProtection="1">
      <alignment horizontal="center" vertical="center"/>
      <protection/>
    </xf>
    <xf numFmtId="1" fontId="39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64" fontId="40" fillId="0" borderId="0" xfId="0" applyNumberFormat="1" applyFont="1" applyFill="1" applyAlignment="1" applyProtection="1">
      <alignment horizontal="center"/>
      <protection/>
    </xf>
    <xf numFmtId="0" fontId="39" fillId="0" borderId="15" xfId="0" applyFont="1" applyFill="1" applyBorder="1" applyAlignment="1" applyProtection="1">
      <alignment/>
      <protection/>
    </xf>
    <xf numFmtId="0" fontId="39" fillId="0" borderId="16" xfId="0" applyFont="1" applyFill="1" applyBorder="1" applyAlignment="1" applyProtection="1">
      <alignment/>
      <protection/>
    </xf>
    <xf numFmtId="0" fontId="40" fillId="0" borderId="16" xfId="0" applyFont="1" applyFill="1" applyBorder="1" applyAlignment="1" applyProtection="1">
      <alignment/>
      <protection/>
    </xf>
    <xf numFmtId="0" fontId="40" fillId="0" borderId="17" xfId="0" applyFont="1" applyFill="1" applyBorder="1" applyAlignment="1" applyProtection="1">
      <alignment/>
      <protection/>
    </xf>
    <xf numFmtId="164" fontId="39" fillId="0" borderId="14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workbookViewId="0" topLeftCell="A10">
      <selection activeCell="C31" sqref="C31"/>
    </sheetView>
  </sheetViews>
  <sheetFormatPr defaultColWidth="15.140625" defaultRowHeight="15"/>
  <cols>
    <col min="1" max="1" width="39.7109375" style="5" customWidth="1"/>
    <col min="2" max="2" width="53.140625" style="2" customWidth="1"/>
    <col min="3" max="3" width="13.7109375" style="4" customWidth="1"/>
    <col min="4" max="4" width="15.57421875" style="4" customWidth="1"/>
    <col min="5" max="5" width="17.00390625" style="4" customWidth="1"/>
    <col min="6" max="6" width="19.7109375" style="4" bestFit="1" customWidth="1"/>
    <col min="7" max="7" width="39.57421875" style="4" bestFit="1" customWidth="1"/>
    <col min="8" max="8" width="11.8515625" style="4" customWidth="1"/>
    <col min="9" max="10" width="15.140625" style="4" customWidth="1"/>
    <col min="11" max="16384" width="15.140625" style="5" customWidth="1"/>
  </cols>
  <sheetData>
    <row r="1" spans="1:10" s="47" customFormat="1" ht="48.75" customHeight="1">
      <c r="A1" s="59" t="s">
        <v>56</v>
      </c>
      <c r="B1" s="60"/>
      <c r="C1" s="61"/>
      <c r="D1" s="61"/>
      <c r="E1" s="61"/>
      <c r="F1"/>
      <c r="G1" s="46"/>
      <c r="H1" s="46"/>
      <c r="I1" s="46"/>
      <c r="J1" s="46"/>
    </row>
    <row r="2" spans="1:6" ht="14.25">
      <c r="A2" s="63"/>
      <c r="B2" s="64"/>
      <c r="C2" s="65"/>
      <c r="D2" s="65"/>
      <c r="E2" s="65"/>
      <c r="F2" s="65"/>
    </row>
    <row r="3" spans="1:6" ht="15" thickBot="1">
      <c r="A3" s="63"/>
      <c r="B3" s="64"/>
      <c r="C3" s="65"/>
      <c r="D3" s="65"/>
      <c r="E3" s="65"/>
      <c r="F3" s="65"/>
    </row>
    <row r="4" spans="1:6" ht="28.5">
      <c r="A4" s="80" t="s">
        <v>27</v>
      </c>
      <c r="B4" s="81" t="s">
        <v>62</v>
      </c>
      <c r="C4" s="82"/>
      <c r="D4" s="82"/>
      <c r="E4" s="82"/>
      <c r="F4" s="83"/>
    </row>
    <row r="5" spans="1:6" ht="14.25">
      <c r="A5" s="84"/>
      <c r="B5" s="67" t="s">
        <v>61</v>
      </c>
      <c r="C5" s="10"/>
      <c r="D5" s="10"/>
      <c r="E5" s="10"/>
      <c r="F5" s="85"/>
    </row>
    <row r="6" spans="1:6" ht="14.25">
      <c r="A6" s="84"/>
      <c r="B6" s="67" t="s">
        <v>64</v>
      </c>
      <c r="C6" s="10"/>
      <c r="D6" s="10"/>
      <c r="E6" s="10"/>
      <c r="F6" s="85"/>
    </row>
    <row r="7" spans="1:6" ht="14.25">
      <c r="A7" s="84"/>
      <c r="B7" s="67" t="s">
        <v>63</v>
      </c>
      <c r="C7" s="10"/>
      <c r="D7" s="10"/>
      <c r="E7" s="10"/>
      <c r="F7" s="85"/>
    </row>
    <row r="8" spans="1:6" ht="14.25">
      <c r="A8" s="84"/>
      <c r="B8" s="67" t="s">
        <v>28</v>
      </c>
      <c r="C8" s="10"/>
      <c r="D8" s="10"/>
      <c r="E8" s="10"/>
      <c r="F8" s="85"/>
    </row>
    <row r="9" spans="1:6" ht="15" thickBot="1">
      <c r="A9" s="86"/>
      <c r="B9" s="87" t="s">
        <v>65</v>
      </c>
      <c r="C9" s="88"/>
      <c r="D9" s="88"/>
      <c r="E9" s="88"/>
      <c r="F9" s="89"/>
    </row>
    <row r="10" spans="1:6" ht="14.25">
      <c r="A10" s="68"/>
      <c r="B10" s="69"/>
      <c r="C10" s="65"/>
      <c r="D10" s="65"/>
      <c r="E10" s="65"/>
      <c r="F10" s="65"/>
    </row>
    <row r="11" spans="1:6" ht="14.25">
      <c r="A11" s="68"/>
      <c r="B11" s="69"/>
      <c r="C11" s="65"/>
      <c r="D11" s="65"/>
      <c r="E11" s="65"/>
      <c r="F11" s="65"/>
    </row>
    <row r="12" spans="1:10" ht="15">
      <c r="A12" s="70" t="s">
        <v>31</v>
      </c>
      <c r="B12" s="33"/>
      <c r="C12" s="33"/>
      <c r="D12" s="33"/>
      <c r="E12" s="33"/>
      <c r="F12" s="71"/>
      <c r="G12" s="5"/>
      <c r="H12" s="5"/>
      <c r="I12" s="5"/>
      <c r="J12" s="5"/>
    </row>
    <row r="13" spans="1:10" ht="14.25">
      <c r="A13" s="72"/>
      <c r="B13" s="8" t="s">
        <v>4</v>
      </c>
      <c r="C13" s="8" t="s">
        <v>5</v>
      </c>
      <c r="D13" s="8" t="s">
        <v>6</v>
      </c>
      <c r="E13" s="8" t="s">
        <v>9</v>
      </c>
      <c r="F13" s="73" t="s">
        <v>2</v>
      </c>
      <c r="G13" s="5"/>
      <c r="H13" s="5"/>
      <c r="I13" s="5"/>
      <c r="J13" s="5"/>
    </row>
    <row r="14" spans="1:10" ht="14.25">
      <c r="A14" s="72" t="s">
        <v>29</v>
      </c>
      <c r="B14" s="7">
        <v>160</v>
      </c>
      <c r="C14" s="7">
        <v>240</v>
      </c>
      <c r="D14" s="8">
        <v>6000</v>
      </c>
      <c r="E14" s="8">
        <v>200</v>
      </c>
      <c r="F14" s="27">
        <v>1000</v>
      </c>
      <c r="G14" s="5"/>
      <c r="H14" s="5"/>
      <c r="I14" s="5"/>
      <c r="J14" s="5"/>
    </row>
    <row r="15" spans="1:10" ht="14.25">
      <c r="A15" s="74" t="s">
        <v>30</v>
      </c>
      <c r="B15" s="29">
        <v>300</v>
      </c>
      <c r="C15" s="29">
        <v>495</v>
      </c>
      <c r="D15" s="30">
        <v>10000</v>
      </c>
      <c r="E15" s="30">
        <v>300</v>
      </c>
      <c r="F15" s="31">
        <v>2000</v>
      </c>
      <c r="G15" s="5"/>
      <c r="H15" s="5"/>
      <c r="I15" s="5"/>
      <c r="J15" s="5"/>
    </row>
    <row r="16" spans="1:10" ht="14.25">
      <c r="A16" s="75"/>
      <c r="B16" s="7"/>
      <c r="C16" s="7"/>
      <c r="D16" s="8"/>
      <c r="E16" s="8"/>
      <c r="F16" s="8"/>
      <c r="G16" s="5"/>
      <c r="H16" s="5"/>
      <c r="I16" s="5"/>
      <c r="J16" s="5"/>
    </row>
    <row r="17" spans="1:10" ht="14.25">
      <c r="A17" s="75"/>
      <c r="B17" s="7"/>
      <c r="C17" s="7"/>
      <c r="D17" s="8"/>
      <c r="E17" s="8"/>
      <c r="F17" s="8"/>
      <c r="G17" s="5"/>
      <c r="H17" s="5"/>
      <c r="I17" s="5"/>
      <c r="J17" s="5"/>
    </row>
    <row r="18" spans="1:10" ht="15">
      <c r="A18" s="70" t="s">
        <v>32</v>
      </c>
      <c r="B18" s="32"/>
      <c r="C18" s="32"/>
      <c r="D18" s="33"/>
      <c r="E18" s="33"/>
      <c r="F18" s="34"/>
      <c r="G18" s="5"/>
      <c r="H18" s="5"/>
      <c r="I18" s="5"/>
      <c r="J18" s="5"/>
    </row>
    <row r="19" spans="1:11" ht="15">
      <c r="A19" s="76" t="s">
        <v>41</v>
      </c>
      <c r="B19" s="9">
        <v>170</v>
      </c>
      <c r="C19" s="10"/>
      <c r="D19" s="10"/>
      <c r="E19" s="10"/>
      <c r="F19" s="36"/>
      <c r="G19" s="11"/>
      <c r="H19" s="11"/>
      <c r="I19" s="12"/>
      <c r="J19" s="11"/>
      <c r="K19" s="13"/>
    </row>
    <row r="20" spans="1:11" ht="14.25">
      <c r="A20" s="76" t="s">
        <v>33</v>
      </c>
      <c r="B20" s="8">
        <v>30</v>
      </c>
      <c r="C20" s="10"/>
      <c r="D20" s="10"/>
      <c r="E20" s="10"/>
      <c r="F20" s="36"/>
      <c r="G20" s="11"/>
      <c r="H20" s="11"/>
      <c r="I20" s="12"/>
      <c r="J20" s="11"/>
      <c r="K20" s="13"/>
    </row>
    <row r="21" spans="1:11" ht="15">
      <c r="A21" s="76" t="s">
        <v>42</v>
      </c>
      <c r="B21" s="9">
        <v>380</v>
      </c>
      <c r="C21" s="10"/>
      <c r="D21" s="10"/>
      <c r="E21" s="10"/>
      <c r="F21" s="36"/>
      <c r="G21" s="11"/>
      <c r="H21" s="11"/>
      <c r="I21" s="12"/>
      <c r="J21" s="11"/>
      <c r="K21" s="13"/>
    </row>
    <row r="22" spans="1:11" ht="14.25">
      <c r="A22" s="76" t="s">
        <v>34</v>
      </c>
      <c r="B22" s="8">
        <v>35</v>
      </c>
      <c r="C22" s="10"/>
      <c r="D22" s="10"/>
      <c r="E22" s="10"/>
      <c r="F22" s="36"/>
      <c r="G22" s="11"/>
      <c r="H22" s="11"/>
      <c r="I22" s="12"/>
      <c r="J22" s="11"/>
      <c r="K22" s="13"/>
    </row>
    <row r="23" spans="1:11" ht="14.25">
      <c r="A23" s="76" t="s">
        <v>43</v>
      </c>
      <c r="B23" s="8">
        <v>30</v>
      </c>
      <c r="C23" s="10"/>
      <c r="D23" s="10"/>
      <c r="E23" s="10"/>
      <c r="F23" s="36"/>
      <c r="G23" s="11"/>
      <c r="H23" s="11"/>
      <c r="I23" s="12"/>
      <c r="J23" s="11"/>
      <c r="K23" s="13"/>
    </row>
    <row r="24" spans="1:11" ht="14.25">
      <c r="A24" s="77" t="s">
        <v>45</v>
      </c>
      <c r="B24" s="30">
        <v>32</v>
      </c>
      <c r="C24" s="38"/>
      <c r="D24" s="38"/>
      <c r="E24" s="38"/>
      <c r="F24" s="39"/>
      <c r="G24" s="11"/>
      <c r="H24" s="11"/>
      <c r="I24" s="12"/>
      <c r="J24" s="11"/>
      <c r="K24" s="13"/>
    </row>
    <row r="25" spans="1:11" ht="14.25">
      <c r="A25" s="78"/>
      <c r="B25" s="8"/>
      <c r="C25" s="10"/>
      <c r="D25" s="10"/>
      <c r="E25" s="10"/>
      <c r="F25" s="10"/>
      <c r="G25" s="11"/>
      <c r="H25" s="11"/>
      <c r="I25" s="12"/>
      <c r="J25" s="11"/>
      <c r="K25" s="13"/>
    </row>
    <row r="26" spans="1:11" ht="14.25">
      <c r="A26" s="63"/>
      <c r="B26" s="8"/>
      <c r="C26" s="10"/>
      <c r="D26" s="10"/>
      <c r="E26" s="10"/>
      <c r="F26" s="10"/>
      <c r="G26" s="11"/>
      <c r="H26" s="11"/>
      <c r="I26" s="12"/>
      <c r="J26" s="11"/>
      <c r="K26" s="13"/>
    </row>
    <row r="27" spans="1:11" ht="14.25">
      <c r="A27" s="63"/>
      <c r="B27" s="8"/>
      <c r="C27" s="10"/>
      <c r="D27" s="10"/>
      <c r="E27" s="10"/>
      <c r="F27" s="10"/>
      <c r="G27" s="11"/>
      <c r="H27" s="11"/>
      <c r="I27" s="12"/>
      <c r="J27" s="11"/>
      <c r="K27" s="13"/>
    </row>
    <row r="28" spans="1:11" s="107" customFormat="1" ht="15">
      <c r="A28" s="134" t="s">
        <v>59</v>
      </c>
      <c r="B28" s="97"/>
      <c r="C28" s="135" t="s">
        <v>53</v>
      </c>
      <c r="D28" s="135"/>
      <c r="E28" s="135" t="s">
        <v>54</v>
      </c>
      <c r="F28" s="109"/>
      <c r="G28" s="101"/>
      <c r="H28" s="101"/>
      <c r="I28" s="100"/>
      <c r="J28" s="101"/>
      <c r="K28" s="142"/>
    </row>
    <row r="29" spans="1:11" s="107" customFormat="1" ht="14.25">
      <c r="A29" s="136" t="s">
        <v>37</v>
      </c>
      <c r="B29" s="120"/>
      <c r="C29" s="121">
        <f>B14</f>
        <v>160</v>
      </c>
      <c r="D29" s="101" t="s">
        <v>58</v>
      </c>
      <c r="E29" s="121">
        <v>160</v>
      </c>
      <c r="F29" s="110" t="s">
        <v>58</v>
      </c>
      <c r="G29" s="101"/>
      <c r="H29" s="101"/>
      <c r="I29" s="100"/>
      <c r="J29" s="101"/>
      <c r="K29" s="142"/>
    </row>
    <row r="30" spans="1:11" s="107" customFormat="1" ht="14.25">
      <c r="A30" s="136" t="s">
        <v>38</v>
      </c>
      <c r="B30" s="120"/>
      <c r="C30" s="121">
        <f>B19-B14</f>
        <v>10</v>
      </c>
      <c r="D30" s="101" t="s">
        <v>58</v>
      </c>
      <c r="E30" s="121">
        <v>10</v>
      </c>
      <c r="F30" s="110" t="s">
        <v>58</v>
      </c>
      <c r="G30" s="101"/>
      <c r="H30" s="101"/>
      <c r="I30" s="100"/>
      <c r="J30" s="101"/>
      <c r="K30" s="142"/>
    </row>
    <row r="31" spans="1:11" s="107" customFormat="1" ht="14.25">
      <c r="A31" s="136" t="s">
        <v>60</v>
      </c>
      <c r="B31" s="120"/>
      <c r="C31" s="121">
        <f>(C14-B19)+(B15-C14)</f>
        <v>130</v>
      </c>
      <c r="D31" s="101" t="s">
        <v>58</v>
      </c>
      <c r="E31" s="121">
        <f>B15-B19</f>
        <v>130</v>
      </c>
      <c r="F31" s="110" t="s">
        <v>58</v>
      </c>
      <c r="G31" s="101"/>
      <c r="H31" s="101"/>
      <c r="I31" s="100"/>
      <c r="J31" s="101"/>
      <c r="K31" s="142"/>
    </row>
    <row r="32" spans="1:11" s="107" customFormat="1" ht="14.25">
      <c r="A32" s="137" t="s">
        <v>40</v>
      </c>
      <c r="B32" s="138"/>
      <c r="C32" s="139">
        <f>(B21-B15)</f>
        <v>80</v>
      </c>
      <c r="D32" s="105" t="s">
        <v>58</v>
      </c>
      <c r="E32" s="140">
        <v>80</v>
      </c>
      <c r="F32" s="149"/>
      <c r="G32" s="101"/>
      <c r="H32" s="101"/>
      <c r="I32" s="100"/>
      <c r="J32" s="101"/>
      <c r="K32" s="142"/>
    </row>
    <row r="33" spans="2:11" s="107" customFormat="1" ht="14.25">
      <c r="B33" s="100"/>
      <c r="C33" s="101"/>
      <c r="D33" s="101"/>
      <c r="E33" s="101"/>
      <c r="F33" s="101"/>
      <c r="G33" s="101"/>
      <c r="H33" s="101"/>
      <c r="I33" s="100"/>
      <c r="J33" s="101"/>
      <c r="K33" s="142"/>
    </row>
    <row r="34" spans="2:11" s="107" customFormat="1" ht="14.25">
      <c r="B34" s="100"/>
      <c r="C34" s="101"/>
      <c r="D34" s="101"/>
      <c r="E34" s="101"/>
      <c r="F34" s="101"/>
      <c r="G34" s="101"/>
      <c r="H34" s="101"/>
      <c r="I34" s="100"/>
      <c r="J34" s="101"/>
      <c r="K34" s="142"/>
    </row>
    <row r="35" spans="1:11" s="107" customFormat="1" ht="14.25">
      <c r="A35" s="142"/>
      <c r="B35" s="100"/>
      <c r="C35" s="101"/>
      <c r="D35" s="101"/>
      <c r="E35" s="101"/>
      <c r="F35" s="101"/>
      <c r="G35" s="101"/>
      <c r="H35" s="101"/>
      <c r="I35" s="100"/>
      <c r="J35" s="101"/>
      <c r="K35" s="142"/>
    </row>
    <row r="36" spans="1:10" s="107" customFormat="1" ht="15">
      <c r="A36" s="143" t="s">
        <v>7</v>
      </c>
      <c r="B36" s="144" t="s">
        <v>20</v>
      </c>
      <c r="C36" s="108"/>
      <c r="D36" s="144" t="s">
        <v>21</v>
      </c>
      <c r="E36" s="108"/>
      <c r="F36" s="108"/>
      <c r="G36" s="143"/>
      <c r="H36" s="144"/>
      <c r="I36" s="108"/>
      <c r="J36" s="144"/>
    </row>
    <row r="37" spans="1:11" s="107" customFormat="1" ht="14.25">
      <c r="A37" s="145" t="s">
        <v>1</v>
      </c>
      <c r="B37" s="97">
        <f>D14</f>
        <v>6000</v>
      </c>
      <c r="C37" s="98"/>
      <c r="D37" s="99">
        <v>0</v>
      </c>
      <c r="E37" s="108"/>
      <c r="F37" s="108"/>
      <c r="G37" s="142"/>
      <c r="H37" s="100"/>
      <c r="I37" s="101"/>
      <c r="J37" s="100"/>
      <c r="K37" s="142"/>
    </row>
    <row r="38" spans="1:11" s="107" customFormat="1" ht="14.25">
      <c r="A38" s="146" t="s">
        <v>10</v>
      </c>
      <c r="B38" s="100">
        <v>0</v>
      </c>
      <c r="C38" s="101"/>
      <c r="D38" s="102">
        <f>0</f>
        <v>0</v>
      </c>
      <c r="E38" s="108"/>
      <c r="F38" s="108"/>
      <c r="G38" s="142"/>
      <c r="H38" s="100"/>
      <c r="I38" s="101"/>
      <c r="J38" s="100"/>
      <c r="K38" s="142"/>
    </row>
    <row r="39" spans="1:11" s="107" customFormat="1" ht="14.25">
      <c r="A39" s="146" t="s">
        <v>0</v>
      </c>
      <c r="B39" s="100">
        <f>C30*B23</f>
        <v>300</v>
      </c>
      <c r="C39" s="101"/>
      <c r="D39" s="102">
        <f>C30*B23</f>
        <v>300</v>
      </c>
      <c r="E39" s="108"/>
      <c r="F39" s="108"/>
      <c r="G39" s="142"/>
      <c r="H39" s="100"/>
      <c r="I39" s="101"/>
      <c r="J39" s="100"/>
      <c r="K39" s="142"/>
    </row>
    <row r="40" spans="1:11" s="107" customFormat="1" ht="14.25">
      <c r="A40" s="146" t="s">
        <v>8</v>
      </c>
      <c r="B40" s="100">
        <f>B37+B38+B39</f>
        <v>6300</v>
      </c>
      <c r="C40" s="101"/>
      <c r="D40" s="102">
        <f>D37+D38+D39</f>
        <v>300</v>
      </c>
      <c r="E40" s="108"/>
      <c r="F40" s="108"/>
      <c r="G40" s="142"/>
      <c r="H40" s="100"/>
      <c r="I40" s="101"/>
      <c r="J40" s="100"/>
      <c r="K40" s="142"/>
    </row>
    <row r="41" spans="1:11" s="107" customFormat="1" ht="14.25">
      <c r="A41" s="146" t="s">
        <v>46</v>
      </c>
      <c r="B41" s="100">
        <f>C29*B20</f>
        <v>4800</v>
      </c>
      <c r="C41" s="101"/>
      <c r="D41" s="102">
        <f>C29*B20</f>
        <v>4800</v>
      </c>
      <c r="E41" s="108"/>
      <c r="F41" s="108"/>
      <c r="G41" s="142"/>
      <c r="H41" s="100"/>
      <c r="I41" s="101"/>
      <c r="J41" s="100"/>
      <c r="K41" s="142"/>
    </row>
    <row r="42" spans="1:11" s="107" customFormat="1" ht="14.25">
      <c r="A42" s="146" t="s">
        <v>35</v>
      </c>
      <c r="B42" s="100">
        <f>C30*B20</f>
        <v>300</v>
      </c>
      <c r="C42" s="101"/>
      <c r="D42" s="102">
        <f>C30*B20</f>
        <v>300</v>
      </c>
      <c r="E42" s="108"/>
      <c r="F42" s="108"/>
      <c r="G42" s="142"/>
      <c r="H42" s="100"/>
      <c r="I42" s="101"/>
      <c r="J42" s="100"/>
      <c r="K42" s="142"/>
    </row>
    <row r="43" spans="1:11" s="107" customFormat="1" ht="14.25">
      <c r="A43" s="146" t="s">
        <v>11</v>
      </c>
      <c r="B43" s="100">
        <f>B41+B42</f>
        <v>5100</v>
      </c>
      <c r="C43" s="101"/>
      <c r="D43" s="102">
        <f>D41+D42</f>
        <v>5100</v>
      </c>
      <c r="E43" s="108"/>
      <c r="F43" s="108"/>
      <c r="G43" s="142"/>
      <c r="H43" s="100"/>
      <c r="I43" s="101"/>
      <c r="J43" s="100"/>
      <c r="K43" s="142"/>
    </row>
    <row r="44" spans="1:11" s="107" customFormat="1" ht="15">
      <c r="A44" s="147" t="s">
        <v>12</v>
      </c>
      <c r="B44" s="103">
        <f>B40-B43</f>
        <v>1200</v>
      </c>
      <c r="C44" s="101"/>
      <c r="D44" s="102">
        <f>D40-D43</f>
        <v>-4800</v>
      </c>
      <c r="E44" s="108"/>
      <c r="F44" s="108"/>
      <c r="G44" s="142"/>
      <c r="H44" s="100"/>
      <c r="I44" s="101"/>
      <c r="J44" s="100"/>
      <c r="K44" s="142"/>
    </row>
    <row r="45" spans="1:11" s="107" customFormat="1" ht="15">
      <c r="A45" s="148" t="s">
        <v>24</v>
      </c>
      <c r="B45" s="104">
        <f>(-1)*MAX(0,B44)</f>
        <v>-1200</v>
      </c>
      <c r="C45" s="105"/>
      <c r="D45" s="106" t="s">
        <v>23</v>
      </c>
      <c r="E45" s="108"/>
      <c r="F45" s="108"/>
      <c r="G45" s="150"/>
      <c r="H45" s="103"/>
      <c r="I45" s="101"/>
      <c r="J45" s="100"/>
      <c r="K45" s="142"/>
    </row>
    <row r="46" spans="1:11" s="107" customFormat="1" ht="15">
      <c r="A46" s="145" t="s">
        <v>22</v>
      </c>
      <c r="B46" s="97">
        <v>0</v>
      </c>
      <c r="C46" s="98"/>
      <c r="D46" s="99">
        <v>0</v>
      </c>
      <c r="E46" s="108"/>
      <c r="F46" s="108"/>
      <c r="G46" s="150"/>
      <c r="H46" s="103"/>
      <c r="I46" s="101"/>
      <c r="J46" s="103"/>
      <c r="K46" s="142"/>
    </row>
    <row r="47" spans="1:11" s="107" customFormat="1" ht="14.25">
      <c r="A47" s="146" t="s">
        <v>3</v>
      </c>
      <c r="B47" s="100">
        <f>D15-D14</f>
        <v>4000</v>
      </c>
      <c r="C47" s="101"/>
      <c r="D47" s="102">
        <f>D15</f>
        <v>10000</v>
      </c>
      <c r="E47" s="108"/>
      <c r="F47" s="108"/>
      <c r="G47" s="142"/>
      <c r="H47" s="100"/>
      <c r="I47" s="101"/>
      <c r="J47" s="100"/>
      <c r="K47" s="142"/>
    </row>
    <row r="48" spans="1:11" s="107" customFormat="1" ht="14.25">
      <c r="A48" s="146" t="s">
        <v>13</v>
      </c>
      <c r="B48" s="100">
        <f>C32*B24</f>
        <v>2560</v>
      </c>
      <c r="C48" s="101"/>
      <c r="D48" s="102">
        <f>E32*B24</f>
        <v>2560</v>
      </c>
      <c r="E48" s="108"/>
      <c r="F48" s="108"/>
      <c r="G48" s="142"/>
      <c r="H48" s="100"/>
      <c r="I48" s="101"/>
      <c r="J48" s="100"/>
      <c r="K48" s="142"/>
    </row>
    <row r="49" spans="1:11" s="107" customFormat="1" ht="14.25">
      <c r="A49" s="146" t="s">
        <v>14</v>
      </c>
      <c r="B49" s="100">
        <f>B46+B47+B48</f>
        <v>6560</v>
      </c>
      <c r="C49" s="101"/>
      <c r="D49" s="102">
        <f>D46+D47+D48</f>
        <v>12560</v>
      </c>
      <c r="E49" s="108"/>
      <c r="F49" s="108"/>
      <c r="G49" s="142"/>
      <c r="H49" s="100"/>
      <c r="I49" s="101"/>
      <c r="J49" s="100"/>
      <c r="K49" s="142"/>
    </row>
    <row r="50" spans="1:11" s="107" customFormat="1" ht="14.25">
      <c r="A50" s="146" t="s">
        <v>15</v>
      </c>
      <c r="B50" s="100">
        <f>C31*B22</f>
        <v>4550</v>
      </c>
      <c r="C50" s="101"/>
      <c r="D50" s="102">
        <f>E31*B22</f>
        <v>4550</v>
      </c>
      <c r="E50" s="108"/>
      <c r="F50" s="108"/>
      <c r="G50" s="142"/>
      <c r="H50" s="100"/>
      <c r="I50" s="101"/>
      <c r="J50" s="100"/>
      <c r="K50" s="142"/>
    </row>
    <row r="51" spans="1:11" s="107" customFormat="1" ht="14.25">
      <c r="A51" s="146" t="s">
        <v>16</v>
      </c>
      <c r="B51" s="100">
        <f>C32*B22</f>
        <v>2800</v>
      </c>
      <c r="C51" s="101"/>
      <c r="D51" s="102">
        <f>E32*B22</f>
        <v>2800</v>
      </c>
      <c r="E51" s="108"/>
      <c r="F51" s="108"/>
      <c r="G51" s="142"/>
      <c r="H51" s="100"/>
      <c r="I51" s="101"/>
      <c r="J51" s="100"/>
      <c r="K51" s="142"/>
    </row>
    <row r="52" spans="1:11" s="107" customFormat="1" ht="14.25">
      <c r="A52" s="146" t="s">
        <v>17</v>
      </c>
      <c r="B52" s="100">
        <f>B50+B51</f>
        <v>7350</v>
      </c>
      <c r="C52" s="101"/>
      <c r="D52" s="102">
        <f>D50+D51</f>
        <v>7350</v>
      </c>
      <c r="E52" s="108"/>
      <c r="F52" s="108"/>
      <c r="G52" s="142"/>
      <c r="H52" s="100"/>
      <c r="I52" s="101"/>
      <c r="J52" s="100"/>
      <c r="K52" s="142"/>
    </row>
    <row r="53" spans="1:11" s="107" customFormat="1" ht="15">
      <c r="A53" s="147" t="s">
        <v>18</v>
      </c>
      <c r="B53" s="103">
        <f>B49-B52</f>
        <v>-790</v>
      </c>
      <c r="C53" s="101"/>
      <c r="D53" s="102">
        <f>D49-D52</f>
        <v>5210</v>
      </c>
      <c r="E53" s="108"/>
      <c r="F53" s="108"/>
      <c r="G53" s="142"/>
      <c r="H53" s="100"/>
      <c r="I53" s="101"/>
      <c r="J53" s="100"/>
      <c r="K53" s="142"/>
    </row>
    <row r="54" spans="1:11" s="107" customFormat="1" ht="15">
      <c r="A54" s="148" t="s">
        <v>25</v>
      </c>
      <c r="B54" s="104">
        <f>(-1)*MAX(0,B53)</f>
        <v>0</v>
      </c>
      <c r="C54" s="105"/>
      <c r="D54" s="106" t="s">
        <v>23</v>
      </c>
      <c r="E54" s="108"/>
      <c r="F54" s="108"/>
      <c r="G54" s="150"/>
      <c r="H54" s="103"/>
      <c r="I54" s="101"/>
      <c r="J54" s="100"/>
      <c r="K54" s="142"/>
    </row>
    <row r="55" spans="1:11" s="107" customFormat="1" ht="15">
      <c r="A55" s="145" t="s">
        <v>19</v>
      </c>
      <c r="B55" s="97" t="s">
        <v>23</v>
      </c>
      <c r="C55" s="98"/>
      <c r="D55" s="99">
        <f>D44+D53</f>
        <v>410</v>
      </c>
      <c r="E55" s="108"/>
      <c r="F55" s="108"/>
      <c r="G55" s="150"/>
      <c r="H55" s="103"/>
      <c r="I55" s="101"/>
      <c r="J55" s="103"/>
      <c r="K55" s="142"/>
    </row>
    <row r="56" spans="1:11" s="107" customFormat="1" ht="15">
      <c r="A56" s="148" t="s">
        <v>26</v>
      </c>
      <c r="B56" s="104">
        <f>B45+B54</f>
        <v>-1200</v>
      </c>
      <c r="C56" s="105"/>
      <c r="D56" s="106">
        <f>(-1)*MAX(0,D55)</f>
        <v>-410</v>
      </c>
      <c r="E56" s="108"/>
      <c r="F56" s="108"/>
      <c r="G56" s="142"/>
      <c r="H56" s="100"/>
      <c r="I56" s="101"/>
      <c r="J56" s="100"/>
      <c r="K56" s="142"/>
    </row>
    <row r="57" spans="7:11" ht="15">
      <c r="G57" s="79"/>
      <c r="H57" s="55"/>
      <c r="I57" s="11"/>
      <c r="J57" s="55"/>
      <c r="K57" s="13"/>
    </row>
  </sheetData>
  <sheetProtection password="E30A" sheet="1"/>
  <printOptions/>
  <pageMargins left="0.7" right="0.7" top="0.75" bottom="0.75" header="0.3" footer="0.3"/>
  <pageSetup horizontalDpi="300" verticalDpi="300" orientation="portrait" r:id="rId2"/>
  <headerFooter>
    <oddHeader>&amp;L&amp;G</oddHeader>
  </headerFooter>
  <ignoredErrors>
    <ignoredError sqref="C30:C32 E3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zoomScalePageLayoutView="0" workbookViewId="0" topLeftCell="A23">
      <selection activeCell="C31" sqref="C31"/>
    </sheetView>
  </sheetViews>
  <sheetFormatPr defaultColWidth="15.140625" defaultRowHeight="15"/>
  <cols>
    <col min="1" max="1" width="39.7109375" style="5" customWidth="1"/>
    <col min="2" max="2" width="36.8515625" style="2" customWidth="1"/>
    <col min="3" max="3" width="13.7109375" style="4" customWidth="1"/>
    <col min="4" max="4" width="15.57421875" style="4" customWidth="1"/>
    <col min="5" max="5" width="17.00390625" style="4" customWidth="1"/>
    <col min="6" max="6" width="19.7109375" style="4" bestFit="1" customWidth="1"/>
    <col min="7" max="7" width="12.8515625" style="4" customWidth="1"/>
    <col min="8" max="8" width="11.8515625" style="4" customWidth="1"/>
    <col min="9" max="10" width="15.140625" style="4" customWidth="1"/>
    <col min="11" max="16384" width="15.140625" style="5" customWidth="1"/>
  </cols>
  <sheetData>
    <row r="1" spans="1:10" s="47" customFormat="1" ht="48.75" customHeight="1">
      <c r="A1" s="42" t="s">
        <v>55</v>
      </c>
      <c r="B1" s="43"/>
      <c r="C1" s="44"/>
      <c r="D1" s="44"/>
      <c r="E1" s="44"/>
      <c r="F1" s="45"/>
      <c r="G1" s="46"/>
      <c r="H1" s="46"/>
      <c r="I1" s="46"/>
      <c r="J1" s="46"/>
    </row>
    <row r="3" ht="15" thickBot="1"/>
    <row r="4" spans="1:6" ht="42.75">
      <c r="A4" s="20" t="s">
        <v>27</v>
      </c>
      <c r="B4" s="81" t="s">
        <v>62</v>
      </c>
      <c r="C4" s="66"/>
      <c r="D4" s="66"/>
      <c r="E4" s="66"/>
      <c r="F4" s="40"/>
    </row>
    <row r="5" spans="1:6" ht="14.25">
      <c r="A5" s="21"/>
      <c r="B5" s="67" t="s">
        <v>61</v>
      </c>
      <c r="C5" s="10"/>
      <c r="D5" s="10"/>
      <c r="E5" s="10"/>
      <c r="F5" s="36"/>
    </row>
    <row r="6" spans="1:6" ht="14.25">
      <c r="A6" s="21"/>
      <c r="B6" s="67" t="s">
        <v>64</v>
      </c>
      <c r="C6" s="10"/>
      <c r="D6" s="10"/>
      <c r="E6" s="10"/>
      <c r="F6" s="36"/>
    </row>
    <row r="7" spans="1:6" ht="14.25">
      <c r="A7" s="21"/>
      <c r="B7" s="67" t="s">
        <v>63</v>
      </c>
      <c r="C7" s="10"/>
      <c r="D7" s="10"/>
      <c r="E7" s="10"/>
      <c r="F7" s="36"/>
    </row>
    <row r="8" spans="1:6" ht="14.25">
      <c r="A8" s="21"/>
      <c r="B8" s="67" t="s">
        <v>28</v>
      </c>
      <c r="C8" s="10"/>
      <c r="D8" s="10"/>
      <c r="E8" s="10"/>
      <c r="F8" s="36"/>
    </row>
    <row r="9" spans="1:6" ht="15" thickBot="1">
      <c r="A9" s="22"/>
      <c r="B9" s="87" t="s">
        <v>65</v>
      </c>
      <c r="C9" s="38"/>
      <c r="D9" s="38"/>
      <c r="E9" s="38"/>
      <c r="F9" s="39"/>
    </row>
    <row r="10" spans="1:6" ht="14.25">
      <c r="A10" s="1"/>
      <c r="B10" s="69"/>
      <c r="C10" s="65"/>
      <c r="D10" s="65"/>
      <c r="E10" s="65"/>
      <c r="F10" s="65"/>
    </row>
    <row r="11" spans="1:6" ht="14.25">
      <c r="A11" s="1"/>
      <c r="B11" s="69"/>
      <c r="C11" s="65"/>
      <c r="D11" s="65"/>
      <c r="E11" s="65"/>
      <c r="F11" s="65"/>
    </row>
    <row r="12" spans="1:10" ht="15">
      <c r="A12" s="23" t="s">
        <v>31</v>
      </c>
      <c r="B12" s="33"/>
      <c r="C12" s="33"/>
      <c r="D12" s="33"/>
      <c r="E12" s="33"/>
      <c r="F12" s="71"/>
      <c r="G12" s="5"/>
      <c r="H12" s="5"/>
      <c r="I12" s="5"/>
      <c r="J12" s="5"/>
    </row>
    <row r="13" spans="1:10" ht="14.25">
      <c r="A13" s="25"/>
      <c r="B13" s="8" t="s">
        <v>4</v>
      </c>
      <c r="C13" s="8" t="s">
        <v>5</v>
      </c>
      <c r="D13" s="8" t="s">
        <v>6</v>
      </c>
      <c r="E13" s="8" t="s">
        <v>9</v>
      </c>
      <c r="F13" s="73" t="s">
        <v>2</v>
      </c>
      <c r="G13" s="5"/>
      <c r="H13" s="5"/>
      <c r="I13" s="5"/>
      <c r="J13" s="5"/>
    </row>
    <row r="14" spans="1:10" ht="14.25">
      <c r="A14" s="25" t="s">
        <v>29</v>
      </c>
      <c r="B14" s="7">
        <v>45</v>
      </c>
      <c r="C14" s="7">
        <v>100</v>
      </c>
      <c r="D14" s="8">
        <v>6000</v>
      </c>
      <c r="E14" s="8">
        <v>200</v>
      </c>
      <c r="F14" s="27">
        <v>1000</v>
      </c>
      <c r="G14" s="5"/>
      <c r="H14" s="5"/>
      <c r="I14" s="5"/>
      <c r="J14" s="5"/>
    </row>
    <row r="15" spans="1:10" ht="14.25">
      <c r="A15" s="28" t="s">
        <v>30</v>
      </c>
      <c r="B15" s="29">
        <v>75</v>
      </c>
      <c r="C15" s="29">
        <v>200</v>
      </c>
      <c r="D15" s="30">
        <v>10000</v>
      </c>
      <c r="E15" s="30">
        <v>300</v>
      </c>
      <c r="F15" s="31">
        <v>2000</v>
      </c>
      <c r="G15" s="5"/>
      <c r="H15" s="5"/>
      <c r="I15" s="5"/>
      <c r="J15" s="5"/>
    </row>
    <row r="16" spans="1:10" ht="14.25">
      <c r="A16" s="6"/>
      <c r="B16" s="7"/>
      <c r="C16" s="7"/>
      <c r="D16" s="8"/>
      <c r="E16" s="8"/>
      <c r="F16" s="8"/>
      <c r="G16" s="5"/>
      <c r="H16" s="5"/>
      <c r="I16" s="5"/>
      <c r="J16" s="5"/>
    </row>
    <row r="17" spans="1:10" ht="14.25">
      <c r="A17" s="6"/>
      <c r="B17" s="7"/>
      <c r="C17" s="7"/>
      <c r="D17" s="8"/>
      <c r="E17" s="8"/>
      <c r="F17" s="8"/>
      <c r="G17" s="5"/>
      <c r="H17" s="5"/>
      <c r="I17" s="5"/>
      <c r="J17" s="5"/>
    </row>
    <row r="18" spans="1:10" ht="15">
      <c r="A18" s="23" t="s">
        <v>32</v>
      </c>
      <c r="B18" s="32"/>
      <c r="C18" s="32"/>
      <c r="D18" s="33"/>
      <c r="E18" s="33"/>
      <c r="F18" s="34"/>
      <c r="G18" s="5"/>
      <c r="H18" s="5"/>
      <c r="I18" s="5"/>
      <c r="J18" s="5"/>
    </row>
    <row r="19" spans="1:11" ht="15">
      <c r="A19" s="35" t="s">
        <v>41</v>
      </c>
      <c r="B19" s="9">
        <v>60</v>
      </c>
      <c r="C19" s="10"/>
      <c r="D19" s="10"/>
      <c r="E19" s="10"/>
      <c r="F19" s="36"/>
      <c r="G19" s="11"/>
      <c r="H19" s="11"/>
      <c r="I19" s="12"/>
      <c r="J19" s="11"/>
      <c r="K19" s="13"/>
    </row>
    <row r="20" spans="1:11" ht="14.25">
      <c r="A20" s="35" t="s">
        <v>33</v>
      </c>
      <c r="B20" s="8">
        <v>35</v>
      </c>
      <c r="C20" s="10"/>
      <c r="D20" s="10"/>
      <c r="E20" s="10"/>
      <c r="F20" s="36"/>
      <c r="G20" s="11"/>
      <c r="H20" s="11"/>
      <c r="I20" s="12"/>
      <c r="J20" s="11"/>
      <c r="K20" s="13"/>
    </row>
    <row r="21" spans="1:11" ht="15">
      <c r="A21" s="35" t="s">
        <v>42</v>
      </c>
      <c r="B21" s="9">
        <v>150</v>
      </c>
      <c r="C21" s="10"/>
      <c r="D21" s="10"/>
      <c r="E21" s="10"/>
      <c r="F21" s="36"/>
      <c r="G21" s="11"/>
      <c r="H21" s="11"/>
      <c r="I21" s="12"/>
      <c r="J21" s="11"/>
      <c r="K21" s="13"/>
    </row>
    <row r="22" spans="1:11" ht="14.25">
      <c r="A22" s="35" t="s">
        <v>34</v>
      </c>
      <c r="B22" s="8">
        <v>45</v>
      </c>
      <c r="C22" s="10"/>
      <c r="D22" s="10"/>
      <c r="E22" s="10"/>
      <c r="F22" s="36"/>
      <c r="G22" s="11"/>
      <c r="H22" s="11"/>
      <c r="I22" s="12"/>
      <c r="J22" s="11"/>
      <c r="K22" s="13"/>
    </row>
    <row r="23" spans="1:11" ht="14.25">
      <c r="A23" s="35" t="s">
        <v>43</v>
      </c>
      <c r="B23" s="8">
        <v>33</v>
      </c>
      <c r="C23" s="10"/>
      <c r="D23" s="10"/>
      <c r="E23" s="10"/>
      <c r="F23" s="36"/>
      <c r="G23" s="11"/>
      <c r="H23" s="11"/>
      <c r="I23" s="12"/>
      <c r="J23" s="11"/>
      <c r="K23" s="13"/>
    </row>
    <row r="24" spans="1:11" ht="14.25">
      <c r="A24" s="37" t="s">
        <v>45</v>
      </c>
      <c r="B24" s="30">
        <v>45</v>
      </c>
      <c r="C24" s="38"/>
      <c r="D24" s="38"/>
      <c r="E24" s="38"/>
      <c r="F24" s="39"/>
      <c r="G24" s="11"/>
      <c r="H24" s="11"/>
      <c r="I24" s="12"/>
      <c r="J24" s="11"/>
      <c r="K24" s="13"/>
    </row>
    <row r="25" spans="1:11" ht="14.25">
      <c r="A25" s="41"/>
      <c r="B25" s="8"/>
      <c r="C25" s="10"/>
      <c r="D25" s="10"/>
      <c r="E25" s="10"/>
      <c r="F25" s="10"/>
      <c r="G25" s="11"/>
      <c r="H25" s="11"/>
      <c r="I25" s="12"/>
      <c r="J25" s="11"/>
      <c r="K25" s="13"/>
    </row>
    <row r="26" spans="2:11" ht="14.25">
      <c r="B26" s="8"/>
      <c r="C26" s="10"/>
      <c r="D26" s="10"/>
      <c r="E26" s="10"/>
      <c r="F26" s="10"/>
      <c r="G26" s="11"/>
      <c r="H26" s="11"/>
      <c r="I26" s="12"/>
      <c r="J26" s="11"/>
      <c r="K26" s="13"/>
    </row>
    <row r="27" spans="2:11" ht="14.25">
      <c r="B27" s="8"/>
      <c r="C27" s="10"/>
      <c r="D27" s="10"/>
      <c r="E27" s="10"/>
      <c r="F27" s="10"/>
      <c r="G27" s="11"/>
      <c r="H27" s="11"/>
      <c r="I27" s="12"/>
      <c r="J27" s="11"/>
      <c r="K27" s="13"/>
    </row>
    <row r="28" spans="1:11" s="107" customFormat="1" ht="15">
      <c r="A28" s="134" t="s">
        <v>59</v>
      </c>
      <c r="B28" s="97"/>
      <c r="C28" s="135" t="s">
        <v>53</v>
      </c>
      <c r="D28" s="98"/>
      <c r="E28" s="135" t="s">
        <v>54</v>
      </c>
      <c r="F28" s="109"/>
      <c r="G28" s="101"/>
      <c r="H28" s="101"/>
      <c r="I28" s="100"/>
      <c r="J28" s="101"/>
      <c r="K28" s="142"/>
    </row>
    <row r="29" spans="1:11" s="107" customFormat="1" ht="14.25">
      <c r="A29" s="136" t="s">
        <v>37</v>
      </c>
      <c r="B29" s="120"/>
      <c r="C29" s="121">
        <f>B14</f>
        <v>45</v>
      </c>
      <c r="D29" s="101" t="s">
        <v>58</v>
      </c>
      <c r="E29" s="121">
        <v>45</v>
      </c>
      <c r="F29" s="110" t="s">
        <v>58</v>
      </c>
      <c r="G29" s="101"/>
      <c r="H29" s="101"/>
      <c r="I29" s="100"/>
      <c r="J29" s="101"/>
      <c r="K29" s="142"/>
    </row>
    <row r="30" spans="1:11" s="107" customFormat="1" ht="14.25">
      <c r="A30" s="136" t="s">
        <v>38</v>
      </c>
      <c r="B30" s="120"/>
      <c r="C30" s="121">
        <f>B19-B14</f>
        <v>15</v>
      </c>
      <c r="D30" s="101" t="s">
        <v>58</v>
      </c>
      <c r="E30" s="121">
        <v>15</v>
      </c>
      <c r="F30" s="110" t="s">
        <v>58</v>
      </c>
      <c r="G30" s="101"/>
      <c r="H30" s="101"/>
      <c r="I30" s="100"/>
      <c r="J30" s="101"/>
      <c r="K30" s="142"/>
    </row>
    <row r="31" spans="1:11" s="107" customFormat="1" ht="14.25">
      <c r="A31" s="136" t="s">
        <v>60</v>
      </c>
      <c r="B31" s="120"/>
      <c r="C31" s="121">
        <f>B15-B19</f>
        <v>15</v>
      </c>
      <c r="D31" s="101" t="s">
        <v>58</v>
      </c>
      <c r="E31" s="121">
        <v>15</v>
      </c>
      <c r="F31" s="110" t="s">
        <v>58</v>
      </c>
      <c r="G31" s="101"/>
      <c r="H31" s="101"/>
      <c r="I31" s="100"/>
      <c r="J31" s="101"/>
      <c r="K31" s="142"/>
    </row>
    <row r="32" spans="1:11" s="107" customFormat="1" ht="14.25">
      <c r="A32" s="137" t="s">
        <v>40</v>
      </c>
      <c r="B32" s="138"/>
      <c r="C32" s="139">
        <f>B21-B15</f>
        <v>75</v>
      </c>
      <c r="D32" s="105" t="s">
        <v>58</v>
      </c>
      <c r="E32" s="140">
        <v>75</v>
      </c>
      <c r="F32" s="149" t="s">
        <v>58</v>
      </c>
      <c r="G32" s="101"/>
      <c r="H32" s="101"/>
      <c r="I32" s="100"/>
      <c r="J32" s="101"/>
      <c r="K32" s="142"/>
    </row>
    <row r="33" spans="2:11" s="107" customFormat="1" ht="14.25">
      <c r="B33" s="100"/>
      <c r="C33" s="101"/>
      <c r="D33" s="101"/>
      <c r="E33" s="101"/>
      <c r="F33" s="101"/>
      <c r="G33" s="101"/>
      <c r="H33" s="101"/>
      <c r="I33" s="100"/>
      <c r="J33" s="101"/>
      <c r="K33" s="142"/>
    </row>
    <row r="34" spans="2:11" s="107" customFormat="1" ht="14.25">
      <c r="B34" s="100"/>
      <c r="C34" s="101"/>
      <c r="D34" s="101"/>
      <c r="E34" s="101"/>
      <c r="F34" s="101"/>
      <c r="G34" s="101"/>
      <c r="H34" s="101"/>
      <c r="I34" s="100"/>
      <c r="J34" s="101"/>
      <c r="K34" s="142"/>
    </row>
    <row r="35" spans="1:11" s="107" customFormat="1" ht="14.25">
      <c r="A35" s="142"/>
      <c r="B35" s="100"/>
      <c r="C35" s="101"/>
      <c r="D35" s="101"/>
      <c r="E35" s="101"/>
      <c r="F35" s="101"/>
      <c r="G35" s="101"/>
      <c r="H35" s="101"/>
      <c r="I35" s="100"/>
      <c r="J35" s="101"/>
      <c r="K35" s="142"/>
    </row>
    <row r="36" spans="1:10" s="107" customFormat="1" ht="15">
      <c r="A36" s="143" t="s">
        <v>7</v>
      </c>
      <c r="B36" s="144" t="s">
        <v>20</v>
      </c>
      <c r="C36" s="108"/>
      <c r="D36" s="144" t="s">
        <v>21</v>
      </c>
      <c r="E36" s="108"/>
      <c r="F36" s="108"/>
      <c r="G36" s="108"/>
      <c r="H36" s="108"/>
      <c r="I36" s="108"/>
      <c r="J36" s="108"/>
    </row>
    <row r="37" spans="1:10" s="107" customFormat="1" ht="14.25">
      <c r="A37" s="145" t="s">
        <v>1</v>
      </c>
      <c r="B37" s="97">
        <f>D14</f>
        <v>6000</v>
      </c>
      <c r="C37" s="98"/>
      <c r="D37" s="99">
        <v>0</v>
      </c>
      <c r="E37" s="108"/>
      <c r="F37" s="108"/>
      <c r="G37" s="108"/>
      <c r="H37" s="108"/>
      <c r="I37" s="108"/>
      <c r="J37" s="108"/>
    </row>
    <row r="38" spans="1:10" s="107" customFormat="1" ht="14.25">
      <c r="A38" s="146" t="s">
        <v>10</v>
      </c>
      <c r="B38" s="100">
        <v>0</v>
      </c>
      <c r="C38" s="101"/>
      <c r="D38" s="102">
        <f>0</f>
        <v>0</v>
      </c>
      <c r="E38" s="108"/>
      <c r="F38" s="108"/>
      <c r="G38" s="108"/>
      <c r="H38" s="108"/>
      <c r="I38" s="108"/>
      <c r="J38" s="108"/>
    </row>
    <row r="39" spans="1:10" s="107" customFormat="1" ht="14.25">
      <c r="A39" s="146" t="s">
        <v>0</v>
      </c>
      <c r="B39" s="100">
        <f>C30*B23</f>
        <v>495</v>
      </c>
      <c r="C39" s="101"/>
      <c r="D39" s="102">
        <f>E30*B23</f>
        <v>495</v>
      </c>
      <c r="E39" s="108"/>
      <c r="F39" s="108"/>
      <c r="G39" s="108"/>
      <c r="H39" s="108"/>
      <c r="I39" s="108"/>
      <c r="J39" s="108"/>
    </row>
    <row r="40" spans="1:10" s="107" customFormat="1" ht="14.25">
      <c r="A40" s="146" t="s">
        <v>8</v>
      </c>
      <c r="B40" s="100">
        <f>B37+B38+B39</f>
        <v>6495</v>
      </c>
      <c r="C40" s="101"/>
      <c r="D40" s="102">
        <f>D37+D38+D39</f>
        <v>495</v>
      </c>
      <c r="E40" s="108"/>
      <c r="F40" s="108"/>
      <c r="G40" s="108"/>
      <c r="H40" s="108"/>
      <c r="I40" s="108"/>
      <c r="J40" s="108"/>
    </row>
    <row r="41" spans="1:10" s="107" customFormat="1" ht="14.25">
      <c r="A41" s="146" t="s">
        <v>46</v>
      </c>
      <c r="B41" s="100">
        <f>C29*B20</f>
        <v>1575</v>
      </c>
      <c r="C41" s="101"/>
      <c r="D41" s="102">
        <f>E29*B20</f>
        <v>1575</v>
      </c>
      <c r="E41" s="108"/>
      <c r="F41" s="108"/>
      <c r="G41" s="108"/>
      <c r="H41" s="108"/>
      <c r="I41" s="108"/>
      <c r="J41" s="108"/>
    </row>
    <row r="42" spans="1:10" s="107" customFormat="1" ht="14.25">
      <c r="A42" s="146" t="s">
        <v>35</v>
      </c>
      <c r="B42" s="100">
        <f>C30*B20</f>
        <v>525</v>
      </c>
      <c r="C42" s="101"/>
      <c r="D42" s="102">
        <f>E30*B20</f>
        <v>525</v>
      </c>
      <c r="E42" s="108"/>
      <c r="F42" s="108"/>
      <c r="G42" s="108"/>
      <c r="H42" s="108"/>
      <c r="I42" s="108"/>
      <c r="J42" s="108"/>
    </row>
    <row r="43" spans="1:10" s="107" customFormat="1" ht="14.25">
      <c r="A43" s="146" t="s">
        <v>11</v>
      </c>
      <c r="B43" s="100">
        <f>B41+B42</f>
        <v>2100</v>
      </c>
      <c r="C43" s="101"/>
      <c r="D43" s="102">
        <f>D41+D42</f>
        <v>2100</v>
      </c>
      <c r="E43" s="108"/>
      <c r="F43" s="108"/>
      <c r="G43" s="108"/>
      <c r="H43" s="108"/>
      <c r="I43" s="108"/>
      <c r="J43" s="108"/>
    </row>
    <row r="44" spans="1:10" s="107" customFormat="1" ht="15">
      <c r="A44" s="147" t="s">
        <v>12</v>
      </c>
      <c r="B44" s="103">
        <f>B40-B43</f>
        <v>4395</v>
      </c>
      <c r="C44" s="101"/>
      <c r="D44" s="102">
        <f>D40-D43</f>
        <v>-1605</v>
      </c>
      <c r="E44" s="108"/>
      <c r="F44" s="108"/>
      <c r="G44" s="108"/>
      <c r="H44" s="108"/>
      <c r="I44" s="108"/>
      <c r="J44" s="108"/>
    </row>
    <row r="45" spans="1:10" s="107" customFormat="1" ht="15">
      <c r="A45" s="148" t="s">
        <v>24</v>
      </c>
      <c r="B45" s="104">
        <f>(-1)*MAX(0,B44)</f>
        <v>-4395</v>
      </c>
      <c r="C45" s="105"/>
      <c r="D45" s="106" t="s">
        <v>23</v>
      </c>
      <c r="E45" s="108"/>
      <c r="F45" s="108"/>
      <c r="G45" s="108"/>
      <c r="H45" s="108"/>
      <c r="I45" s="108"/>
      <c r="J45" s="108"/>
    </row>
    <row r="46" spans="1:10" s="107" customFormat="1" ht="14.25">
      <c r="A46" s="145" t="s">
        <v>22</v>
      </c>
      <c r="B46" s="97">
        <v>0</v>
      </c>
      <c r="C46" s="98"/>
      <c r="D46" s="99">
        <v>0</v>
      </c>
      <c r="E46" s="108"/>
      <c r="F46" s="108"/>
      <c r="G46" s="108"/>
      <c r="H46" s="108"/>
      <c r="I46" s="108"/>
      <c r="J46" s="108"/>
    </row>
    <row r="47" spans="1:10" s="107" customFormat="1" ht="14.25">
      <c r="A47" s="146" t="s">
        <v>3</v>
      </c>
      <c r="B47" s="100">
        <f>(D15-D14)</f>
        <v>4000</v>
      </c>
      <c r="C47" s="101"/>
      <c r="D47" s="102">
        <f>D15</f>
        <v>10000</v>
      </c>
      <c r="E47" s="108"/>
      <c r="F47" s="108"/>
      <c r="G47" s="108"/>
      <c r="H47" s="108"/>
      <c r="I47" s="108"/>
      <c r="J47" s="108"/>
    </row>
    <row r="48" spans="1:10" s="107" customFormat="1" ht="14.25">
      <c r="A48" s="146" t="s">
        <v>13</v>
      </c>
      <c r="B48" s="100">
        <f>C32*B24</f>
        <v>3375</v>
      </c>
      <c r="C48" s="101"/>
      <c r="D48" s="102">
        <f>E32*B24</f>
        <v>3375</v>
      </c>
      <c r="E48" s="108"/>
      <c r="F48" s="108"/>
      <c r="G48" s="108"/>
      <c r="H48" s="108"/>
      <c r="I48" s="108"/>
      <c r="J48" s="108"/>
    </row>
    <row r="49" spans="1:10" s="107" customFormat="1" ht="14.25">
      <c r="A49" s="146" t="s">
        <v>14</v>
      </c>
      <c r="B49" s="100">
        <f>B46+B47+B48</f>
        <v>7375</v>
      </c>
      <c r="C49" s="101"/>
      <c r="D49" s="102">
        <f>D46+D47+D48</f>
        <v>13375</v>
      </c>
      <c r="E49" s="108"/>
      <c r="F49" s="108"/>
      <c r="G49" s="108"/>
      <c r="H49" s="108"/>
      <c r="I49" s="108"/>
      <c r="J49" s="108"/>
    </row>
    <row r="50" spans="1:10" s="107" customFormat="1" ht="14.25">
      <c r="A50" s="146" t="s">
        <v>15</v>
      </c>
      <c r="B50" s="100">
        <f>C31*B22</f>
        <v>675</v>
      </c>
      <c r="C50" s="101"/>
      <c r="D50" s="102">
        <f>E31*B22</f>
        <v>675</v>
      </c>
      <c r="E50" s="108"/>
      <c r="F50" s="108"/>
      <c r="G50" s="108"/>
      <c r="H50" s="108"/>
      <c r="I50" s="108"/>
      <c r="J50" s="108"/>
    </row>
    <row r="51" spans="1:10" s="107" customFormat="1" ht="14.25">
      <c r="A51" s="146" t="s">
        <v>16</v>
      </c>
      <c r="B51" s="100">
        <f>C32*B22</f>
        <v>3375</v>
      </c>
      <c r="C51" s="101"/>
      <c r="D51" s="102">
        <f>E32*B22</f>
        <v>3375</v>
      </c>
      <c r="E51" s="108"/>
      <c r="F51" s="108"/>
      <c r="G51" s="108"/>
      <c r="H51" s="108"/>
      <c r="I51" s="108"/>
      <c r="J51" s="108"/>
    </row>
    <row r="52" spans="1:10" s="107" customFormat="1" ht="14.25">
      <c r="A52" s="146" t="s">
        <v>17</v>
      </c>
      <c r="B52" s="100">
        <f>B50+B51</f>
        <v>4050</v>
      </c>
      <c r="C52" s="101"/>
      <c r="D52" s="102">
        <f>D50+D51</f>
        <v>4050</v>
      </c>
      <c r="E52" s="108"/>
      <c r="F52" s="108"/>
      <c r="G52" s="108"/>
      <c r="H52" s="108"/>
      <c r="I52" s="108"/>
      <c r="J52" s="108"/>
    </row>
    <row r="53" spans="1:10" s="107" customFormat="1" ht="15">
      <c r="A53" s="147" t="s">
        <v>18</v>
      </c>
      <c r="B53" s="103">
        <f>B49-B52</f>
        <v>3325</v>
      </c>
      <c r="C53" s="101"/>
      <c r="D53" s="102">
        <f>D49-D52</f>
        <v>9325</v>
      </c>
      <c r="E53" s="108"/>
      <c r="F53" s="108"/>
      <c r="G53" s="108"/>
      <c r="H53" s="108"/>
      <c r="I53" s="108"/>
      <c r="J53" s="108"/>
    </row>
    <row r="54" spans="1:10" s="107" customFormat="1" ht="15">
      <c r="A54" s="148" t="s">
        <v>25</v>
      </c>
      <c r="B54" s="104">
        <f>(-1)*MAX(0,B53)</f>
        <v>-3325</v>
      </c>
      <c r="C54" s="105"/>
      <c r="D54" s="106" t="s">
        <v>23</v>
      </c>
      <c r="E54" s="108"/>
      <c r="F54" s="108"/>
      <c r="G54" s="108"/>
      <c r="H54" s="108"/>
      <c r="I54" s="108"/>
      <c r="J54" s="108"/>
    </row>
    <row r="55" spans="1:10" s="107" customFormat="1" ht="14.25">
      <c r="A55" s="145" t="s">
        <v>19</v>
      </c>
      <c r="B55" s="97" t="s">
        <v>23</v>
      </c>
      <c r="C55" s="98"/>
      <c r="D55" s="99">
        <f>D44+D53</f>
        <v>7720</v>
      </c>
      <c r="E55" s="108"/>
      <c r="F55" s="108"/>
      <c r="G55" s="108"/>
      <c r="H55" s="108"/>
      <c r="I55" s="108"/>
      <c r="J55" s="108"/>
    </row>
    <row r="56" spans="1:10" s="107" customFormat="1" ht="15">
      <c r="A56" s="148" t="s">
        <v>26</v>
      </c>
      <c r="B56" s="104">
        <f>B45+B54</f>
        <v>-7720</v>
      </c>
      <c r="C56" s="105"/>
      <c r="D56" s="106">
        <f>(-1)*MAX(0,D55)</f>
        <v>-7720</v>
      </c>
      <c r="E56" s="108"/>
      <c r="F56" s="108"/>
      <c r="G56" s="108"/>
      <c r="H56" s="108"/>
      <c r="I56" s="108"/>
      <c r="J56" s="108"/>
    </row>
  </sheetData>
  <sheetProtection password="E30A" sheet="1" objects="1" scenarios="1"/>
  <printOptions/>
  <pageMargins left="0.7" right="0.7" top="0.75" bottom="0.75" header="0.3" footer="0.3"/>
  <pageSetup horizontalDpi="300" verticalDpi="300" orientation="portrait" r:id="rId1"/>
  <ignoredErrors>
    <ignoredError sqref="C29:C30 C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zoomScalePageLayoutView="0" workbookViewId="0" topLeftCell="A11">
      <selection activeCell="C31" sqref="C31"/>
    </sheetView>
  </sheetViews>
  <sheetFormatPr defaultColWidth="15.140625" defaultRowHeight="15"/>
  <cols>
    <col min="1" max="1" width="39.7109375" style="5" customWidth="1"/>
    <col min="2" max="2" width="36.8515625" style="2" customWidth="1"/>
    <col min="3" max="3" width="13.7109375" style="4" customWidth="1"/>
    <col min="4" max="4" width="15.57421875" style="4" customWidth="1"/>
    <col min="5" max="5" width="17.00390625" style="4" customWidth="1"/>
    <col min="6" max="6" width="19.7109375" style="4" bestFit="1" customWidth="1"/>
    <col min="7" max="7" width="12.8515625" style="4" customWidth="1"/>
    <col min="8" max="8" width="11.8515625" style="4" customWidth="1"/>
    <col min="9" max="10" width="15.140625" style="4" customWidth="1"/>
    <col min="11" max="16384" width="15.140625" style="5" customWidth="1"/>
  </cols>
  <sheetData>
    <row r="1" spans="1:10" s="47" customFormat="1" ht="48.75" customHeight="1">
      <c r="A1" s="59" t="s">
        <v>57</v>
      </c>
      <c r="B1" s="60"/>
      <c r="C1" s="61"/>
      <c r="D1" s="61"/>
      <c r="E1" s="61"/>
      <c r="F1" s="62"/>
      <c r="G1" s="46"/>
      <c r="H1" s="46"/>
      <c r="I1" s="46"/>
      <c r="J1" s="46"/>
    </row>
    <row r="2" spans="1:6" ht="14.25">
      <c r="A2" s="63"/>
      <c r="B2" s="64"/>
      <c r="C2" s="65"/>
      <c r="D2" s="65"/>
      <c r="E2" s="65"/>
      <c r="F2" s="65"/>
    </row>
    <row r="3" spans="1:6" ht="15" thickBot="1">
      <c r="A3" s="63"/>
      <c r="B3" s="64"/>
      <c r="C3" s="65"/>
      <c r="D3" s="65"/>
      <c r="E3" s="65"/>
      <c r="F3" s="65"/>
    </row>
    <row r="4" spans="1:6" ht="42.75">
      <c r="A4" s="127" t="s">
        <v>27</v>
      </c>
      <c r="B4" s="81" t="s">
        <v>62</v>
      </c>
      <c r="C4" s="66"/>
      <c r="D4" s="66"/>
      <c r="E4" s="66"/>
      <c r="F4" s="40"/>
    </row>
    <row r="5" spans="1:6" ht="14.25">
      <c r="A5" s="128"/>
      <c r="B5" s="67" t="s">
        <v>61</v>
      </c>
      <c r="C5" s="10"/>
      <c r="D5" s="10"/>
      <c r="E5" s="10"/>
      <c r="F5" s="36"/>
    </row>
    <row r="6" spans="1:6" ht="14.25">
      <c r="A6" s="128"/>
      <c r="B6" s="67" t="s">
        <v>64</v>
      </c>
      <c r="C6" s="10"/>
      <c r="D6" s="10"/>
      <c r="E6" s="10"/>
      <c r="F6" s="36"/>
    </row>
    <row r="7" spans="1:6" ht="14.25">
      <c r="A7" s="128"/>
      <c r="B7" s="67" t="s">
        <v>63</v>
      </c>
      <c r="C7" s="10"/>
      <c r="D7" s="10"/>
      <c r="E7" s="10"/>
      <c r="F7" s="36"/>
    </row>
    <row r="8" spans="1:6" ht="14.25">
      <c r="A8" s="128"/>
      <c r="B8" s="67" t="s">
        <v>28</v>
      </c>
      <c r="C8" s="10"/>
      <c r="D8" s="10"/>
      <c r="E8" s="10"/>
      <c r="F8" s="36"/>
    </row>
    <row r="9" spans="1:6" ht="15" thickBot="1">
      <c r="A9" s="129"/>
      <c r="B9" s="130" t="s">
        <v>65</v>
      </c>
      <c r="C9" s="38"/>
      <c r="D9" s="38"/>
      <c r="E9" s="38"/>
      <c r="F9" s="39"/>
    </row>
    <row r="10" spans="1:6" ht="14.25">
      <c r="A10" s="68"/>
      <c r="B10" s="69"/>
      <c r="C10" s="65"/>
      <c r="D10" s="65"/>
      <c r="E10" s="65"/>
      <c r="F10" s="65"/>
    </row>
    <row r="11" spans="1:6" ht="14.25">
      <c r="A11" s="68"/>
      <c r="B11" s="69"/>
      <c r="C11" s="65"/>
      <c r="D11" s="65"/>
      <c r="E11" s="65"/>
      <c r="F11" s="65"/>
    </row>
    <row r="12" spans="1:10" ht="15">
      <c r="A12" s="70" t="s">
        <v>31</v>
      </c>
      <c r="B12" s="33"/>
      <c r="C12" s="33"/>
      <c r="D12" s="33"/>
      <c r="E12" s="33"/>
      <c r="F12" s="71"/>
      <c r="G12" s="5"/>
      <c r="H12" s="5"/>
      <c r="I12" s="5"/>
      <c r="J12" s="5"/>
    </row>
    <row r="13" spans="1:10" ht="14.25">
      <c r="A13" s="72"/>
      <c r="B13" s="8" t="s">
        <v>4</v>
      </c>
      <c r="C13" s="8" t="s">
        <v>5</v>
      </c>
      <c r="D13" s="8" t="s">
        <v>6</v>
      </c>
      <c r="E13" s="8" t="s">
        <v>9</v>
      </c>
      <c r="F13" s="73" t="s">
        <v>2</v>
      </c>
      <c r="G13" s="5"/>
      <c r="H13" s="5"/>
      <c r="I13" s="5"/>
      <c r="J13" s="5"/>
    </row>
    <row r="14" spans="1:10" ht="14.25">
      <c r="A14" s="72" t="s">
        <v>29</v>
      </c>
      <c r="B14" s="7">
        <v>300</v>
      </c>
      <c r="C14" s="7">
        <v>450</v>
      </c>
      <c r="D14" s="8">
        <v>6000</v>
      </c>
      <c r="E14" s="8">
        <v>200</v>
      </c>
      <c r="F14" s="27">
        <v>1000</v>
      </c>
      <c r="G14" s="5"/>
      <c r="H14" s="5"/>
      <c r="I14" s="5"/>
      <c r="J14" s="5"/>
    </row>
    <row r="15" spans="1:10" ht="14.25">
      <c r="A15" s="74" t="s">
        <v>30</v>
      </c>
      <c r="B15" s="29">
        <v>495</v>
      </c>
      <c r="C15" s="29">
        <v>525</v>
      </c>
      <c r="D15" s="30">
        <v>10000</v>
      </c>
      <c r="E15" s="30">
        <v>300</v>
      </c>
      <c r="F15" s="31">
        <v>2000</v>
      </c>
      <c r="G15" s="5"/>
      <c r="H15" s="5"/>
      <c r="I15" s="5"/>
      <c r="J15" s="5"/>
    </row>
    <row r="16" spans="1:10" ht="14.25">
      <c r="A16" s="75"/>
      <c r="B16" s="7"/>
      <c r="C16" s="7"/>
      <c r="D16" s="8"/>
      <c r="E16" s="8"/>
      <c r="F16" s="8"/>
      <c r="G16" s="5"/>
      <c r="H16" s="5"/>
      <c r="I16" s="5"/>
      <c r="J16" s="5"/>
    </row>
    <row r="17" spans="1:10" ht="15" thickBot="1">
      <c r="A17" s="75"/>
      <c r="B17" s="7"/>
      <c r="C17" s="7"/>
      <c r="D17" s="8"/>
      <c r="E17" s="8"/>
      <c r="F17" s="8"/>
      <c r="G17" s="5"/>
      <c r="H17" s="5"/>
      <c r="I17" s="5"/>
      <c r="J17" s="5"/>
    </row>
    <row r="18" spans="1:10" ht="15">
      <c r="A18" s="131" t="s">
        <v>32</v>
      </c>
      <c r="B18" s="91"/>
      <c r="C18" s="91"/>
      <c r="D18" s="92"/>
      <c r="E18" s="92"/>
      <c r="F18" s="93"/>
      <c r="G18" s="5"/>
      <c r="H18" s="5"/>
      <c r="I18" s="5"/>
      <c r="J18" s="5"/>
    </row>
    <row r="19" spans="1:11" ht="15">
      <c r="A19" s="132" t="s">
        <v>49</v>
      </c>
      <c r="B19" s="9">
        <v>510</v>
      </c>
      <c r="C19" s="10"/>
      <c r="D19" s="10"/>
      <c r="E19" s="10"/>
      <c r="F19" s="85"/>
      <c r="G19" s="11"/>
      <c r="H19" s="11"/>
      <c r="I19" s="12"/>
      <c r="J19" s="11"/>
      <c r="K19" s="13"/>
    </row>
    <row r="20" spans="1:11" ht="14.25">
      <c r="A20" s="132" t="s">
        <v>33</v>
      </c>
      <c r="B20" s="8">
        <v>45</v>
      </c>
      <c r="C20" s="10"/>
      <c r="D20" s="10"/>
      <c r="E20" s="10"/>
      <c r="F20" s="85"/>
      <c r="G20" s="11"/>
      <c r="H20" s="11"/>
      <c r="I20" s="12"/>
      <c r="J20" s="11"/>
      <c r="K20" s="13"/>
    </row>
    <row r="21" spans="1:11" ht="15">
      <c r="A21" s="132" t="s">
        <v>50</v>
      </c>
      <c r="B21" s="9">
        <v>430</v>
      </c>
      <c r="C21" s="10"/>
      <c r="D21" s="10"/>
      <c r="E21" s="10"/>
      <c r="F21" s="85"/>
      <c r="G21" s="11"/>
      <c r="H21" s="11"/>
      <c r="I21" s="12"/>
      <c r="J21" s="11"/>
      <c r="K21" s="13"/>
    </row>
    <row r="22" spans="1:11" ht="14.25">
      <c r="A22" s="132" t="s">
        <v>34</v>
      </c>
      <c r="B22" s="8">
        <v>40</v>
      </c>
      <c r="C22" s="10"/>
      <c r="D22" s="10"/>
      <c r="E22" s="10"/>
      <c r="F22" s="85"/>
      <c r="G22" s="11"/>
      <c r="H22" s="11"/>
      <c r="I22" s="12"/>
      <c r="J22" s="11"/>
      <c r="K22" s="13"/>
    </row>
    <row r="23" spans="1:11" ht="14.25">
      <c r="A23" s="132" t="s">
        <v>47</v>
      </c>
      <c r="B23" s="8">
        <v>35</v>
      </c>
      <c r="C23" s="10"/>
      <c r="D23" s="10"/>
      <c r="E23" s="10"/>
      <c r="F23" s="85"/>
      <c r="G23" s="11"/>
      <c r="H23" s="11"/>
      <c r="I23" s="12"/>
      <c r="J23" s="11"/>
      <c r="K23" s="13"/>
    </row>
    <row r="24" spans="1:11" ht="15" thickBot="1">
      <c r="A24" s="133" t="s">
        <v>44</v>
      </c>
      <c r="B24" s="96">
        <v>42</v>
      </c>
      <c r="C24" s="88"/>
      <c r="D24" s="88"/>
      <c r="E24" s="88"/>
      <c r="F24" s="89"/>
      <c r="G24" s="11"/>
      <c r="H24" s="11"/>
      <c r="I24" s="12"/>
      <c r="J24" s="11"/>
      <c r="K24" s="13"/>
    </row>
    <row r="25" spans="1:11" ht="14.25">
      <c r="A25" s="78"/>
      <c r="B25" s="8"/>
      <c r="C25" s="10"/>
      <c r="D25" s="10"/>
      <c r="E25" s="10"/>
      <c r="F25" s="10"/>
      <c r="G25" s="11"/>
      <c r="H25" s="11"/>
      <c r="I25" s="12"/>
      <c r="J25" s="11"/>
      <c r="K25" s="13"/>
    </row>
    <row r="26" spans="1:11" ht="14.25">
      <c r="A26" s="107"/>
      <c r="B26" s="100"/>
      <c r="C26" s="101"/>
      <c r="D26" s="101"/>
      <c r="E26" s="101"/>
      <c r="F26" s="101"/>
      <c r="G26" s="11"/>
      <c r="H26" s="11"/>
      <c r="I26" s="12"/>
      <c r="J26" s="11"/>
      <c r="K26" s="13"/>
    </row>
    <row r="27" spans="1:11" ht="15" thickBot="1">
      <c r="A27" s="107"/>
      <c r="B27" s="100"/>
      <c r="C27" s="101"/>
      <c r="D27" s="101"/>
      <c r="E27" s="101"/>
      <c r="F27" s="101"/>
      <c r="G27" s="11"/>
      <c r="H27" s="11"/>
      <c r="I27" s="12"/>
      <c r="J27" s="11"/>
      <c r="K27" s="13"/>
    </row>
    <row r="28" spans="1:11" ht="15">
      <c r="A28" s="115" t="s">
        <v>59</v>
      </c>
      <c r="B28" s="112"/>
      <c r="C28" s="116" t="s">
        <v>53</v>
      </c>
      <c r="D28" s="117"/>
      <c r="E28" s="116" t="s">
        <v>54</v>
      </c>
      <c r="F28" s="118"/>
      <c r="G28" s="11"/>
      <c r="H28" s="11"/>
      <c r="I28" s="12"/>
      <c r="J28" s="11"/>
      <c r="K28" s="13"/>
    </row>
    <row r="29" spans="1:11" ht="14.25">
      <c r="A29" s="119" t="s">
        <v>48</v>
      </c>
      <c r="B29" s="120"/>
      <c r="C29" s="121">
        <f>B15</f>
        <v>495</v>
      </c>
      <c r="D29" s="101" t="s">
        <v>58</v>
      </c>
      <c r="E29" s="121">
        <f>B15</f>
        <v>495</v>
      </c>
      <c r="F29" s="113" t="s">
        <v>58</v>
      </c>
      <c r="G29" s="11"/>
      <c r="H29" s="11"/>
      <c r="I29" s="12"/>
      <c r="J29" s="11"/>
      <c r="K29" s="13"/>
    </row>
    <row r="30" spans="1:11" ht="14.25">
      <c r="A30" s="119" t="s">
        <v>36</v>
      </c>
      <c r="B30" s="120"/>
      <c r="C30" s="121">
        <f>B19-B15</f>
        <v>15</v>
      </c>
      <c r="D30" s="101" t="s">
        <v>58</v>
      </c>
      <c r="E30" s="121">
        <f>B19-B15</f>
        <v>15</v>
      </c>
      <c r="F30" s="113" t="s">
        <v>58</v>
      </c>
      <c r="G30" s="11"/>
      <c r="H30" s="11"/>
      <c r="I30" s="12"/>
      <c r="J30" s="11"/>
      <c r="K30" s="13"/>
    </row>
    <row r="31" spans="1:11" ht="14.25">
      <c r="A31" s="119" t="s">
        <v>60</v>
      </c>
      <c r="B31" s="120"/>
      <c r="C31" s="121">
        <v>0</v>
      </c>
      <c r="D31" s="101" t="s">
        <v>58</v>
      </c>
      <c r="E31" s="121">
        <v>0</v>
      </c>
      <c r="F31" s="113" t="s">
        <v>58</v>
      </c>
      <c r="G31" s="11"/>
      <c r="H31" s="11"/>
      <c r="I31" s="12"/>
      <c r="J31" s="11"/>
      <c r="K31" s="13"/>
    </row>
    <row r="32" spans="1:11" ht="15" thickBot="1">
      <c r="A32" s="122" t="s">
        <v>39</v>
      </c>
      <c r="B32" s="123"/>
      <c r="C32" s="124">
        <f>B21-B19</f>
        <v>-80</v>
      </c>
      <c r="D32" s="114" t="s">
        <v>58</v>
      </c>
      <c r="E32" s="125">
        <f>B21-B19</f>
        <v>-80</v>
      </c>
      <c r="F32" s="126" t="s">
        <v>58</v>
      </c>
      <c r="G32" s="11"/>
      <c r="H32" s="11"/>
      <c r="I32" s="12"/>
      <c r="J32" s="11"/>
      <c r="K32" s="13"/>
    </row>
    <row r="33" spans="2:11" ht="14.25">
      <c r="B33" s="8"/>
      <c r="C33" s="10"/>
      <c r="D33" s="10"/>
      <c r="E33" s="10"/>
      <c r="F33" s="10"/>
      <c r="G33" s="11"/>
      <c r="H33" s="11"/>
      <c r="I33" s="12"/>
      <c r="J33" s="11"/>
      <c r="K33" s="13"/>
    </row>
    <row r="34" spans="2:11" ht="14.25">
      <c r="B34" s="8"/>
      <c r="C34" s="10"/>
      <c r="D34" s="10"/>
      <c r="E34" s="10"/>
      <c r="F34" s="10"/>
      <c r="G34" s="11"/>
      <c r="H34" s="11"/>
      <c r="I34" s="12"/>
      <c r="J34" s="11"/>
      <c r="K34" s="13"/>
    </row>
    <row r="35" spans="1:11" ht="14.25">
      <c r="A35" s="13"/>
      <c r="B35" s="12"/>
      <c r="C35" s="11"/>
      <c r="D35" s="11"/>
      <c r="E35" s="11"/>
      <c r="F35" s="11"/>
      <c r="G35" s="11"/>
      <c r="H35" s="11"/>
      <c r="I35" s="12"/>
      <c r="J35" s="11"/>
      <c r="K35" s="13"/>
    </row>
    <row r="36" spans="1:4" ht="15">
      <c r="A36" s="48" t="s">
        <v>7</v>
      </c>
      <c r="B36" s="49" t="s">
        <v>20</v>
      </c>
      <c r="D36" s="49" t="s">
        <v>21</v>
      </c>
    </row>
    <row r="37" spans="1:4" ht="14.25">
      <c r="A37" s="50" t="s">
        <v>1</v>
      </c>
      <c r="B37" s="14">
        <f>D15</f>
        <v>10000</v>
      </c>
      <c r="C37" s="15"/>
      <c r="D37" s="51">
        <v>0</v>
      </c>
    </row>
    <row r="38" spans="1:4" ht="14.25">
      <c r="A38" s="52" t="s">
        <v>10</v>
      </c>
      <c r="B38" s="12">
        <v>0</v>
      </c>
      <c r="C38" s="11"/>
      <c r="D38" s="53">
        <f>0</f>
        <v>0</v>
      </c>
    </row>
    <row r="39" spans="1:4" ht="14.25">
      <c r="A39" s="52" t="s">
        <v>0</v>
      </c>
      <c r="B39" s="12">
        <f>C30*B23</f>
        <v>525</v>
      </c>
      <c r="C39" s="11"/>
      <c r="D39" s="53">
        <f>C30*B23</f>
        <v>525</v>
      </c>
    </row>
    <row r="40" spans="1:4" ht="14.25">
      <c r="A40" s="52" t="s">
        <v>8</v>
      </c>
      <c r="B40" s="12">
        <f>B37+B38+B39</f>
        <v>10525</v>
      </c>
      <c r="C40" s="11"/>
      <c r="D40" s="53">
        <f>D37+D38+D39</f>
        <v>525</v>
      </c>
    </row>
    <row r="41" spans="1:4" ht="14.25">
      <c r="A41" s="52" t="s">
        <v>46</v>
      </c>
      <c r="B41" s="12">
        <f>C29*B20</f>
        <v>22275</v>
      </c>
      <c r="C41" s="11"/>
      <c r="D41" s="53">
        <f>C29*B20</f>
        <v>22275</v>
      </c>
    </row>
    <row r="42" spans="1:4" ht="14.25">
      <c r="A42" s="52" t="s">
        <v>35</v>
      </c>
      <c r="B42" s="12">
        <f>C30*B20</f>
        <v>675</v>
      </c>
      <c r="C42" s="11"/>
      <c r="D42" s="53">
        <f>C30*B20</f>
        <v>675</v>
      </c>
    </row>
    <row r="43" spans="1:4" ht="14.25">
      <c r="A43" s="52" t="s">
        <v>11</v>
      </c>
      <c r="B43" s="12">
        <f>B41+B42</f>
        <v>22950</v>
      </c>
      <c r="C43" s="11"/>
      <c r="D43" s="53">
        <f>D41+D42</f>
        <v>22950</v>
      </c>
    </row>
    <row r="44" spans="1:4" ht="15">
      <c r="A44" s="54" t="s">
        <v>12</v>
      </c>
      <c r="B44" s="55">
        <f>B40-B43</f>
        <v>-12425</v>
      </c>
      <c r="C44" s="11"/>
      <c r="D44" s="53">
        <f>D40-D43</f>
        <v>-22425</v>
      </c>
    </row>
    <row r="45" spans="1:4" ht="15">
      <c r="A45" s="56" t="s">
        <v>24</v>
      </c>
      <c r="B45" s="57">
        <f>(-1)*MAX(0,B44)</f>
        <v>0</v>
      </c>
      <c r="C45" s="18"/>
      <c r="D45" s="58" t="s">
        <v>23</v>
      </c>
    </row>
    <row r="46" spans="1:4" ht="14.25">
      <c r="A46" s="50" t="s">
        <v>22</v>
      </c>
      <c r="B46" s="14">
        <v>0</v>
      </c>
      <c r="C46" s="15"/>
      <c r="D46" s="51">
        <v>0</v>
      </c>
    </row>
    <row r="47" spans="1:4" ht="14.25">
      <c r="A47" s="52" t="s">
        <v>3</v>
      </c>
      <c r="B47" s="12">
        <f>(D14-D15)</f>
        <v>-4000</v>
      </c>
      <c r="C47" s="11"/>
      <c r="D47" s="53">
        <f>D14</f>
        <v>6000</v>
      </c>
    </row>
    <row r="48" spans="1:4" ht="14.25">
      <c r="A48" s="52" t="s">
        <v>13</v>
      </c>
      <c r="B48" s="12">
        <f>C32*B24</f>
        <v>-3360</v>
      </c>
      <c r="C48" s="11"/>
      <c r="D48" s="53">
        <f>E32*B24</f>
        <v>-3360</v>
      </c>
    </row>
    <row r="49" spans="1:4" ht="14.25">
      <c r="A49" s="52" t="s">
        <v>14</v>
      </c>
      <c r="B49" s="12">
        <f>B46+B47+B48</f>
        <v>-7360</v>
      </c>
      <c r="C49" s="11"/>
      <c r="D49" s="53">
        <f>D46+D47+D48</f>
        <v>2640</v>
      </c>
    </row>
    <row r="50" spans="1:4" ht="14.25">
      <c r="A50" s="52" t="s">
        <v>15</v>
      </c>
      <c r="B50" s="12">
        <f>C31*B22</f>
        <v>0</v>
      </c>
      <c r="C50" s="11"/>
      <c r="D50" s="53">
        <v>0</v>
      </c>
    </row>
    <row r="51" spans="1:4" ht="14.25">
      <c r="A51" s="52" t="s">
        <v>16</v>
      </c>
      <c r="B51" s="12">
        <f>C32*B22</f>
        <v>-3200</v>
      </c>
      <c r="C51" s="11"/>
      <c r="D51" s="53">
        <f>E32*B22</f>
        <v>-3200</v>
      </c>
    </row>
    <row r="52" spans="1:4" ht="14.25">
      <c r="A52" s="52" t="s">
        <v>17</v>
      </c>
      <c r="B52" s="12">
        <f>B50+B51</f>
        <v>-3200</v>
      </c>
      <c r="C52" s="11"/>
      <c r="D52" s="53">
        <f>D50+D51</f>
        <v>-3200</v>
      </c>
    </row>
    <row r="53" spans="1:4" ht="15">
      <c r="A53" s="54" t="s">
        <v>18</v>
      </c>
      <c r="B53" s="55">
        <f>B49-B52</f>
        <v>-4160</v>
      </c>
      <c r="C53" s="11"/>
      <c r="D53" s="53">
        <f>D49-D52</f>
        <v>5840</v>
      </c>
    </row>
    <row r="54" spans="1:4" ht="15">
      <c r="A54" s="56" t="s">
        <v>25</v>
      </c>
      <c r="B54" s="57">
        <f>(-1)*MAX(0,B53)</f>
        <v>0</v>
      </c>
      <c r="C54" s="18"/>
      <c r="D54" s="58" t="s">
        <v>23</v>
      </c>
    </row>
    <row r="55" spans="1:4" ht="14.25">
      <c r="A55" s="50" t="s">
        <v>19</v>
      </c>
      <c r="B55" s="14" t="s">
        <v>23</v>
      </c>
      <c r="C55" s="15"/>
      <c r="D55" s="51">
        <f>D44+D53</f>
        <v>-16585</v>
      </c>
    </row>
    <row r="56" spans="1:4" ht="15">
      <c r="A56" s="56" t="s">
        <v>26</v>
      </c>
      <c r="B56" s="57">
        <f>B45+B54</f>
        <v>0</v>
      </c>
      <c r="C56" s="18"/>
      <c r="D56" s="58">
        <f>(-1)*MAX(0,D55)</f>
        <v>0</v>
      </c>
    </row>
  </sheetData>
  <sheetProtection password="E30A"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5" zoomScaleNormal="75" zoomScalePageLayoutView="0" workbookViewId="0" topLeftCell="A23">
      <selection activeCell="F37" sqref="F37"/>
    </sheetView>
  </sheetViews>
  <sheetFormatPr defaultColWidth="15.140625" defaultRowHeight="15"/>
  <cols>
    <col min="1" max="1" width="39.7109375" style="5" customWidth="1"/>
    <col min="2" max="2" width="38.421875" style="2" customWidth="1"/>
    <col min="3" max="3" width="13.7109375" style="4" customWidth="1"/>
    <col min="4" max="4" width="15.57421875" style="4" customWidth="1"/>
    <col min="5" max="5" width="17.00390625" style="4" customWidth="1"/>
    <col min="6" max="6" width="19.7109375" style="4" bestFit="1" customWidth="1"/>
    <col min="7" max="7" width="12.8515625" style="4" customWidth="1"/>
    <col min="8" max="8" width="11.8515625" style="4" customWidth="1"/>
    <col min="9" max="10" width="15.140625" style="4" customWidth="1"/>
    <col min="11" max="16384" width="15.140625" style="5" customWidth="1"/>
  </cols>
  <sheetData>
    <row r="1" spans="1:10" s="47" customFormat="1" ht="48.75" customHeight="1">
      <c r="A1" s="42" t="s">
        <v>51</v>
      </c>
      <c r="B1" s="43"/>
      <c r="C1" s="44"/>
      <c r="D1" s="44"/>
      <c r="E1" s="44"/>
      <c r="F1" s="45"/>
      <c r="G1" s="46"/>
      <c r="H1" s="46"/>
      <c r="I1" s="46"/>
      <c r="J1" s="46"/>
    </row>
    <row r="3" ht="15" thickBot="1"/>
    <row r="4" spans="1:6" ht="42.75">
      <c r="A4" s="20" t="s">
        <v>27</v>
      </c>
      <c r="B4" s="81" t="s">
        <v>62</v>
      </c>
      <c r="C4" s="15"/>
      <c r="D4" s="15"/>
      <c r="E4" s="15"/>
      <c r="F4" s="16"/>
    </row>
    <row r="5" spans="1:6" ht="14.25">
      <c r="A5" s="21"/>
      <c r="B5" s="67" t="s">
        <v>61</v>
      </c>
      <c r="C5" s="11"/>
      <c r="D5" s="11"/>
      <c r="E5" s="11"/>
      <c r="F5" s="17"/>
    </row>
    <row r="6" spans="1:6" ht="14.25">
      <c r="A6" s="21"/>
      <c r="B6" s="67" t="s">
        <v>64</v>
      </c>
      <c r="C6" s="11"/>
      <c r="D6" s="11"/>
      <c r="E6" s="11"/>
      <c r="F6" s="17"/>
    </row>
    <row r="7" spans="1:6" ht="14.25">
      <c r="A7" s="21"/>
      <c r="B7" s="67" t="s">
        <v>63</v>
      </c>
      <c r="C7" s="11"/>
      <c r="D7" s="11"/>
      <c r="E7" s="11"/>
      <c r="F7" s="17"/>
    </row>
    <row r="8" spans="1:6" ht="14.25">
      <c r="A8" s="21"/>
      <c r="B8" s="67" t="s">
        <v>28</v>
      </c>
      <c r="C8" s="11"/>
      <c r="D8" s="11"/>
      <c r="E8" s="11"/>
      <c r="F8" s="17"/>
    </row>
    <row r="9" spans="1:6" ht="15" thickBot="1">
      <c r="A9" s="22"/>
      <c r="B9" s="87" t="s">
        <v>65</v>
      </c>
      <c r="C9" s="18"/>
      <c r="D9" s="18"/>
      <c r="E9" s="18"/>
      <c r="F9" s="19"/>
    </row>
    <row r="10" spans="1:2" ht="14.25">
      <c r="A10" s="1"/>
      <c r="B10" s="3"/>
    </row>
    <row r="11" spans="1:2" ht="14.25">
      <c r="A11" s="1"/>
      <c r="B11" s="3"/>
    </row>
    <row r="12" spans="1:10" ht="15">
      <c r="A12" s="23" t="s">
        <v>31</v>
      </c>
      <c r="B12" s="14"/>
      <c r="C12" s="14"/>
      <c r="D12" s="14"/>
      <c r="E12" s="14"/>
      <c r="F12" s="24"/>
      <c r="G12" s="5"/>
      <c r="H12" s="5"/>
      <c r="I12" s="5"/>
      <c r="J12" s="5"/>
    </row>
    <row r="13" spans="1:10" ht="14.25">
      <c r="A13" s="25"/>
      <c r="B13" s="12" t="s">
        <v>4</v>
      </c>
      <c r="C13" s="12" t="s">
        <v>5</v>
      </c>
      <c r="D13" s="12" t="s">
        <v>6</v>
      </c>
      <c r="E13" s="12" t="s">
        <v>9</v>
      </c>
      <c r="F13" s="26" t="s">
        <v>2</v>
      </c>
      <c r="G13" s="5"/>
      <c r="H13" s="5"/>
      <c r="I13" s="5"/>
      <c r="J13" s="5"/>
    </row>
    <row r="14" spans="1:10" ht="14.25">
      <c r="A14" s="25" t="s">
        <v>29</v>
      </c>
      <c r="B14" s="7">
        <v>145</v>
      </c>
      <c r="C14" s="7">
        <v>300</v>
      </c>
      <c r="D14" s="8">
        <v>6000</v>
      </c>
      <c r="E14" s="8">
        <v>200</v>
      </c>
      <c r="F14" s="27">
        <v>1000</v>
      </c>
      <c r="G14" s="5"/>
      <c r="H14" s="5"/>
      <c r="I14" s="5"/>
      <c r="J14" s="5"/>
    </row>
    <row r="15" spans="1:10" ht="14.25">
      <c r="A15" s="28" t="s">
        <v>30</v>
      </c>
      <c r="B15" s="29">
        <v>200</v>
      </c>
      <c r="C15" s="29">
        <v>400</v>
      </c>
      <c r="D15" s="30">
        <v>10000</v>
      </c>
      <c r="E15" s="30">
        <v>300</v>
      </c>
      <c r="F15" s="31">
        <v>2000</v>
      </c>
      <c r="G15" s="5"/>
      <c r="H15" s="5"/>
      <c r="I15" s="5"/>
      <c r="J15" s="5"/>
    </row>
    <row r="16" spans="1:10" ht="14.25">
      <c r="A16" s="6"/>
      <c r="B16" s="7"/>
      <c r="C16" s="7"/>
      <c r="D16" s="8"/>
      <c r="E16" s="8"/>
      <c r="F16" s="8"/>
      <c r="G16" s="5"/>
      <c r="H16" s="5"/>
      <c r="I16" s="5"/>
      <c r="J16" s="5"/>
    </row>
    <row r="17" spans="1:10" ht="15" thickBot="1">
      <c r="A17" s="6"/>
      <c r="B17" s="7"/>
      <c r="C17" s="7"/>
      <c r="D17" s="8"/>
      <c r="E17" s="8"/>
      <c r="F17" s="8"/>
      <c r="G17" s="5"/>
      <c r="H17" s="5"/>
      <c r="I17" s="5"/>
      <c r="J17" s="5"/>
    </row>
    <row r="18" spans="1:10" ht="15">
      <c r="A18" s="90" t="s">
        <v>32</v>
      </c>
      <c r="B18" s="91"/>
      <c r="C18" s="91"/>
      <c r="D18" s="92"/>
      <c r="E18" s="92"/>
      <c r="F18" s="93"/>
      <c r="G18" s="5"/>
      <c r="H18" s="5"/>
      <c r="I18" s="5"/>
      <c r="J18" s="5"/>
    </row>
    <row r="19" spans="1:11" ht="15">
      <c r="A19" s="94" t="s">
        <v>49</v>
      </c>
      <c r="B19" s="9">
        <v>380</v>
      </c>
      <c r="C19" s="10" t="s">
        <v>58</v>
      </c>
      <c r="D19" s="10"/>
      <c r="E19" s="10"/>
      <c r="F19" s="85"/>
      <c r="G19" s="11"/>
      <c r="H19" s="11"/>
      <c r="I19" s="12"/>
      <c r="J19" s="11"/>
      <c r="K19" s="13"/>
    </row>
    <row r="20" spans="1:11" ht="14.25">
      <c r="A20" s="94" t="s">
        <v>33</v>
      </c>
      <c r="B20" s="8">
        <v>60</v>
      </c>
      <c r="C20" s="10"/>
      <c r="D20" s="10"/>
      <c r="E20" s="10"/>
      <c r="F20" s="85"/>
      <c r="G20" s="11"/>
      <c r="H20" s="11"/>
      <c r="I20" s="12"/>
      <c r="J20" s="11"/>
      <c r="K20" s="13"/>
    </row>
    <row r="21" spans="1:11" ht="15">
      <c r="A21" s="94" t="s">
        <v>50</v>
      </c>
      <c r="B21" s="9">
        <v>220</v>
      </c>
      <c r="C21" s="10" t="s">
        <v>58</v>
      </c>
      <c r="D21" s="10"/>
      <c r="E21" s="10"/>
      <c r="F21" s="85"/>
      <c r="G21" s="11"/>
      <c r="H21" s="11"/>
      <c r="I21" s="12"/>
      <c r="J21" s="11"/>
      <c r="K21" s="13"/>
    </row>
    <row r="22" spans="1:11" ht="14.25">
      <c r="A22" s="94" t="s">
        <v>34</v>
      </c>
      <c r="B22" s="8">
        <v>42</v>
      </c>
      <c r="C22" s="10"/>
      <c r="D22" s="10"/>
      <c r="E22" s="10"/>
      <c r="F22" s="85"/>
      <c r="G22" s="11"/>
      <c r="H22" s="11"/>
      <c r="I22" s="12"/>
      <c r="J22" s="11"/>
      <c r="K22" s="13"/>
    </row>
    <row r="23" spans="1:11" ht="14.25">
      <c r="A23" s="94" t="s">
        <v>47</v>
      </c>
      <c r="B23" s="8">
        <v>40</v>
      </c>
      <c r="C23" s="10"/>
      <c r="D23" s="10"/>
      <c r="E23" s="10"/>
      <c r="F23" s="85"/>
      <c r="G23" s="11"/>
      <c r="H23" s="11"/>
      <c r="I23" s="12"/>
      <c r="J23" s="11"/>
      <c r="K23" s="13"/>
    </row>
    <row r="24" spans="1:11" ht="15" thickBot="1">
      <c r="A24" s="95" t="s">
        <v>52</v>
      </c>
      <c r="B24" s="96">
        <v>45</v>
      </c>
      <c r="C24" s="88"/>
      <c r="D24" s="88"/>
      <c r="E24" s="88"/>
      <c r="F24" s="89"/>
      <c r="G24" s="11"/>
      <c r="H24" s="11"/>
      <c r="I24" s="12"/>
      <c r="J24" s="11"/>
      <c r="K24" s="13"/>
    </row>
    <row r="25" spans="1:11" ht="14.25">
      <c r="A25" s="41"/>
      <c r="B25" s="8"/>
      <c r="C25" s="10"/>
      <c r="D25" s="10"/>
      <c r="E25" s="10"/>
      <c r="F25" s="10"/>
      <c r="G25" s="11"/>
      <c r="H25" s="11"/>
      <c r="I25" s="12"/>
      <c r="J25" s="11"/>
      <c r="K25" s="13"/>
    </row>
    <row r="26" spans="2:11" ht="14.25">
      <c r="B26" s="8"/>
      <c r="C26" s="10"/>
      <c r="D26" s="10"/>
      <c r="E26" s="10"/>
      <c r="F26" s="10"/>
      <c r="G26" s="11"/>
      <c r="H26" s="11"/>
      <c r="I26" s="12"/>
      <c r="J26" s="11"/>
      <c r="K26" s="13"/>
    </row>
    <row r="27" spans="2:11" ht="14.25">
      <c r="B27" s="8"/>
      <c r="C27" s="10"/>
      <c r="D27" s="10"/>
      <c r="E27" s="10"/>
      <c r="F27" s="10"/>
      <c r="G27" s="11"/>
      <c r="H27" s="11"/>
      <c r="I27" s="12"/>
      <c r="J27" s="11"/>
      <c r="K27" s="13"/>
    </row>
    <row r="28" spans="1:11" ht="15">
      <c r="A28" s="134" t="s">
        <v>59</v>
      </c>
      <c r="B28" s="97"/>
      <c r="C28" s="135" t="s">
        <v>53</v>
      </c>
      <c r="D28" s="98"/>
      <c r="E28" s="135" t="s">
        <v>54</v>
      </c>
      <c r="F28" s="109"/>
      <c r="G28" s="11"/>
      <c r="H28" s="11"/>
      <c r="I28" s="12"/>
      <c r="J28" s="11"/>
      <c r="K28" s="13"/>
    </row>
    <row r="29" spans="1:11" ht="14.25">
      <c r="A29" s="136" t="s">
        <v>48</v>
      </c>
      <c r="B29" s="120"/>
      <c r="C29" s="121">
        <f>B15</f>
        <v>200</v>
      </c>
      <c r="D29" s="101" t="s">
        <v>58</v>
      </c>
      <c r="E29" s="121">
        <f>B15</f>
        <v>200</v>
      </c>
      <c r="F29" s="110" t="s">
        <v>58</v>
      </c>
      <c r="G29" s="11"/>
      <c r="H29" s="11"/>
      <c r="I29" s="12"/>
      <c r="J29" s="11"/>
      <c r="K29" s="13"/>
    </row>
    <row r="30" spans="1:11" ht="14.25">
      <c r="A30" s="136" t="s">
        <v>36</v>
      </c>
      <c r="B30" s="120"/>
      <c r="C30" s="121">
        <f>B19-B15</f>
        <v>180</v>
      </c>
      <c r="D30" s="101" t="s">
        <v>58</v>
      </c>
      <c r="E30" s="121">
        <f>B19-B15</f>
        <v>180</v>
      </c>
      <c r="F30" s="110" t="s">
        <v>58</v>
      </c>
      <c r="G30" s="11"/>
      <c r="H30" s="11"/>
      <c r="I30" s="12"/>
      <c r="J30" s="11"/>
      <c r="K30" s="13"/>
    </row>
    <row r="31" spans="1:11" ht="14.25">
      <c r="A31" s="136" t="s">
        <v>60</v>
      </c>
      <c r="B31" s="120"/>
      <c r="C31" s="121">
        <v>0</v>
      </c>
      <c r="D31" s="101" t="s">
        <v>58</v>
      </c>
      <c r="E31" s="121">
        <v>0</v>
      </c>
      <c r="F31" s="110" t="s">
        <v>58</v>
      </c>
      <c r="G31" s="11"/>
      <c r="H31" s="11"/>
      <c r="I31" s="12"/>
      <c r="J31" s="11"/>
      <c r="K31" s="13"/>
    </row>
    <row r="32" spans="1:11" ht="14.25">
      <c r="A32" s="137" t="s">
        <v>39</v>
      </c>
      <c r="B32" s="138"/>
      <c r="C32" s="139">
        <f>B21-B19</f>
        <v>-160</v>
      </c>
      <c r="D32" s="105" t="s">
        <v>58</v>
      </c>
      <c r="E32" s="140">
        <f>B21-B19</f>
        <v>-160</v>
      </c>
      <c r="F32" s="111" t="s">
        <v>58</v>
      </c>
      <c r="G32" s="11"/>
      <c r="H32" s="11"/>
      <c r="I32" s="12"/>
      <c r="J32" s="11"/>
      <c r="K32" s="13"/>
    </row>
    <row r="33" spans="1:11" ht="14.25">
      <c r="A33" s="107"/>
      <c r="B33" s="100"/>
      <c r="C33" s="101"/>
      <c r="D33" s="101"/>
      <c r="E33" s="141"/>
      <c r="F33" s="101"/>
      <c r="G33" s="11"/>
      <c r="H33" s="11"/>
      <c r="I33" s="12"/>
      <c r="J33" s="11"/>
      <c r="K33" s="13"/>
    </row>
    <row r="34" spans="1:11" ht="14.25">
      <c r="A34" s="107"/>
      <c r="B34" s="100"/>
      <c r="C34" s="101"/>
      <c r="D34" s="101"/>
      <c r="E34" s="101"/>
      <c r="F34" s="101"/>
      <c r="G34" s="11"/>
      <c r="H34" s="11"/>
      <c r="I34" s="12"/>
      <c r="J34" s="11"/>
      <c r="K34" s="13"/>
    </row>
    <row r="35" spans="1:11" ht="14.25">
      <c r="A35" s="142"/>
      <c r="B35" s="100"/>
      <c r="C35" s="101"/>
      <c r="D35" s="101"/>
      <c r="E35" s="101"/>
      <c r="F35" s="101"/>
      <c r="G35" s="11"/>
      <c r="H35" s="11"/>
      <c r="I35" s="12"/>
      <c r="J35" s="11"/>
      <c r="K35" s="13"/>
    </row>
    <row r="36" spans="1:6" ht="15">
      <c r="A36" s="143" t="s">
        <v>7</v>
      </c>
      <c r="B36" s="144" t="s">
        <v>20</v>
      </c>
      <c r="C36" s="108"/>
      <c r="D36" s="144" t="s">
        <v>21</v>
      </c>
      <c r="E36" s="108"/>
      <c r="F36" s="108"/>
    </row>
    <row r="37" spans="1:6" ht="14.25">
      <c r="A37" s="145" t="s">
        <v>1</v>
      </c>
      <c r="B37" s="97">
        <f>D15</f>
        <v>10000</v>
      </c>
      <c r="C37" s="98"/>
      <c r="D37" s="99">
        <v>0</v>
      </c>
      <c r="E37" s="108"/>
      <c r="F37" s="108"/>
    </row>
    <row r="38" spans="1:6" ht="14.25">
      <c r="A38" s="146" t="s">
        <v>10</v>
      </c>
      <c r="B38" s="100">
        <v>0</v>
      </c>
      <c r="C38" s="101"/>
      <c r="D38" s="102">
        <f>0</f>
        <v>0</v>
      </c>
      <c r="E38" s="108"/>
      <c r="F38" s="108"/>
    </row>
    <row r="39" spans="1:6" ht="14.25">
      <c r="A39" s="146" t="s">
        <v>0</v>
      </c>
      <c r="B39" s="100">
        <f>C30*B23</f>
        <v>7200</v>
      </c>
      <c r="C39" s="101"/>
      <c r="D39" s="102">
        <f>E30*B23</f>
        <v>7200</v>
      </c>
      <c r="E39" s="108"/>
      <c r="F39" s="108"/>
    </row>
    <row r="40" spans="1:6" ht="14.25">
      <c r="A40" s="146" t="s">
        <v>8</v>
      </c>
      <c r="B40" s="100">
        <f>B37+B38+B39</f>
        <v>17200</v>
      </c>
      <c r="C40" s="101"/>
      <c r="D40" s="102">
        <f>D37+D38+D39</f>
        <v>7200</v>
      </c>
      <c r="E40" s="108"/>
      <c r="F40" s="108"/>
    </row>
    <row r="41" spans="1:6" ht="14.25">
      <c r="A41" s="146" t="s">
        <v>46</v>
      </c>
      <c r="B41" s="100">
        <f>C29*B20</f>
        <v>12000</v>
      </c>
      <c r="C41" s="101"/>
      <c r="D41" s="102">
        <f>E29*B20</f>
        <v>12000</v>
      </c>
      <c r="E41" s="108"/>
      <c r="F41" s="108"/>
    </row>
    <row r="42" spans="1:6" ht="14.25">
      <c r="A42" s="146" t="s">
        <v>35</v>
      </c>
      <c r="B42" s="100">
        <f>C30*B20</f>
        <v>10800</v>
      </c>
      <c r="C42" s="101"/>
      <c r="D42" s="102">
        <f>E30*B20</f>
        <v>10800</v>
      </c>
      <c r="E42" s="108"/>
      <c r="F42" s="108"/>
    </row>
    <row r="43" spans="1:6" ht="14.25">
      <c r="A43" s="146" t="s">
        <v>11</v>
      </c>
      <c r="B43" s="100">
        <f>B41+B42</f>
        <v>22800</v>
      </c>
      <c r="C43" s="101"/>
      <c r="D43" s="102">
        <f>D41+D42</f>
        <v>22800</v>
      </c>
      <c r="E43" s="108"/>
      <c r="F43" s="108"/>
    </row>
    <row r="44" spans="1:6" ht="15">
      <c r="A44" s="147" t="s">
        <v>12</v>
      </c>
      <c r="B44" s="103">
        <f>B40-B43</f>
        <v>-5600</v>
      </c>
      <c r="C44" s="101"/>
      <c r="D44" s="102">
        <f>D40-D43</f>
        <v>-15600</v>
      </c>
      <c r="E44" s="108"/>
      <c r="F44" s="108"/>
    </row>
    <row r="45" spans="1:6" ht="15">
      <c r="A45" s="148" t="s">
        <v>24</v>
      </c>
      <c r="B45" s="104">
        <f>(-1)*MAX(0,B44)</f>
        <v>0</v>
      </c>
      <c r="C45" s="105"/>
      <c r="D45" s="106" t="s">
        <v>23</v>
      </c>
      <c r="E45" s="108"/>
      <c r="F45" s="108"/>
    </row>
    <row r="46" spans="1:6" ht="14.25">
      <c r="A46" s="145" t="s">
        <v>22</v>
      </c>
      <c r="B46" s="97">
        <v>0</v>
      </c>
      <c r="C46" s="98"/>
      <c r="D46" s="99">
        <v>0</v>
      </c>
      <c r="E46" s="108"/>
      <c r="F46" s="108"/>
    </row>
    <row r="47" spans="1:6" ht="14.25">
      <c r="A47" s="146" t="s">
        <v>3</v>
      </c>
      <c r="B47" s="100">
        <f>(D14-D15)</f>
        <v>-4000</v>
      </c>
      <c r="C47" s="101"/>
      <c r="D47" s="102">
        <f>D14</f>
        <v>6000</v>
      </c>
      <c r="E47" s="108"/>
      <c r="F47" s="108"/>
    </row>
    <row r="48" spans="1:11" s="4" customFormat="1" ht="14.25">
      <c r="A48" s="146" t="s">
        <v>13</v>
      </c>
      <c r="B48" s="100">
        <f>C32*B24</f>
        <v>-7200</v>
      </c>
      <c r="C48" s="101"/>
      <c r="D48" s="102">
        <f>E32*B24</f>
        <v>-7200</v>
      </c>
      <c r="E48" s="108"/>
      <c r="F48" s="108"/>
      <c r="K48" s="5"/>
    </row>
    <row r="49" spans="1:11" s="4" customFormat="1" ht="14.25">
      <c r="A49" s="146" t="s">
        <v>14</v>
      </c>
      <c r="B49" s="100">
        <f>B46+B47+B48</f>
        <v>-11200</v>
      </c>
      <c r="C49" s="101"/>
      <c r="D49" s="102">
        <f>D46+D47+D48</f>
        <v>-1200</v>
      </c>
      <c r="E49" s="108"/>
      <c r="F49" s="108"/>
      <c r="K49" s="5"/>
    </row>
    <row r="50" spans="1:11" s="4" customFormat="1" ht="14.25">
      <c r="A50" s="146" t="s">
        <v>15</v>
      </c>
      <c r="B50" s="100">
        <f>C31*B22</f>
        <v>0</v>
      </c>
      <c r="C50" s="101"/>
      <c r="D50" s="102">
        <v>0</v>
      </c>
      <c r="E50" s="108"/>
      <c r="F50" s="108"/>
      <c r="K50" s="5"/>
    </row>
    <row r="51" spans="1:11" s="4" customFormat="1" ht="14.25">
      <c r="A51" s="146" t="s">
        <v>16</v>
      </c>
      <c r="B51" s="100">
        <f>C32*B22</f>
        <v>-6720</v>
      </c>
      <c r="C51" s="101"/>
      <c r="D51" s="102">
        <f>E32*B22</f>
        <v>-6720</v>
      </c>
      <c r="E51" s="108"/>
      <c r="F51" s="108"/>
      <c r="K51" s="5"/>
    </row>
    <row r="52" spans="1:11" s="4" customFormat="1" ht="14.25">
      <c r="A52" s="146" t="s">
        <v>17</v>
      </c>
      <c r="B52" s="100">
        <f>B50+B51</f>
        <v>-6720</v>
      </c>
      <c r="C52" s="101"/>
      <c r="D52" s="102">
        <f>D50+D51</f>
        <v>-6720</v>
      </c>
      <c r="E52" s="108"/>
      <c r="F52" s="108"/>
      <c r="K52" s="5"/>
    </row>
    <row r="53" spans="1:11" s="4" customFormat="1" ht="15">
      <c r="A53" s="147" t="s">
        <v>18</v>
      </c>
      <c r="B53" s="103">
        <f>B49-B52</f>
        <v>-4480</v>
      </c>
      <c r="C53" s="101"/>
      <c r="D53" s="102">
        <f>D49-D52</f>
        <v>5520</v>
      </c>
      <c r="E53" s="108"/>
      <c r="F53" s="108"/>
      <c r="K53" s="5"/>
    </row>
    <row r="54" spans="1:11" s="4" customFormat="1" ht="15">
      <c r="A54" s="148" t="s">
        <v>25</v>
      </c>
      <c r="B54" s="104">
        <f>(-1)*MAX(0,B53)</f>
        <v>0</v>
      </c>
      <c r="C54" s="105"/>
      <c r="D54" s="106" t="s">
        <v>23</v>
      </c>
      <c r="E54" s="108"/>
      <c r="F54" s="108"/>
      <c r="K54" s="5"/>
    </row>
    <row r="55" spans="1:11" s="4" customFormat="1" ht="14.25">
      <c r="A55" s="145" t="s">
        <v>19</v>
      </c>
      <c r="B55" s="97" t="s">
        <v>23</v>
      </c>
      <c r="C55" s="98"/>
      <c r="D55" s="99">
        <f>D44+D53</f>
        <v>-10080</v>
      </c>
      <c r="E55" s="108"/>
      <c r="F55" s="108"/>
      <c r="K55" s="5"/>
    </row>
    <row r="56" spans="1:11" s="4" customFormat="1" ht="15">
      <c r="A56" s="148" t="s">
        <v>26</v>
      </c>
      <c r="B56" s="104">
        <f>B45+B54</f>
        <v>0</v>
      </c>
      <c r="C56" s="105"/>
      <c r="D56" s="106">
        <f>(-1)*MAX(0,D55)</f>
        <v>0</v>
      </c>
      <c r="E56" s="108"/>
      <c r="F56" s="108"/>
      <c r="K56" s="5"/>
    </row>
  </sheetData>
  <sheetProtection password="E30A" sheet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ckirsten</cp:lastModifiedBy>
  <dcterms:created xsi:type="dcterms:W3CDTF">2011-06-30T03:26:31Z</dcterms:created>
  <dcterms:modified xsi:type="dcterms:W3CDTF">2011-09-29T19:11:41Z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Renewable integration market and product review phase 1 - papers and proposals|1baee83e-de25-42eb-9587-8ac353040473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Renewable Integration Market and Product Review|e7b7fcc6-fcc6-458e-b006-c06de185c9e0</vt:lpwstr>
  </property>
  <property fmtid="{D5CDD505-2E9C-101B-9397-08002B2CF9AE}" pid="7" name="ISOKeywor">
    <vt:lpwstr>469;#Renewable Integration Market and Product Review|e7b7fcc6-fcc6-458e-b006-c06de185c9e0</vt:lpwstr>
  </property>
  <property fmtid="{D5CDD505-2E9C-101B-9397-08002B2CF9AE}" pid="8" name="m9e70a6096144fc698577b786817f2">
    <vt:lpwstr>Not Archived|d4ac4999-fa66-470b-a400-7ab6671d1fab</vt:lpwstr>
  </property>
  <property fmtid="{D5CDD505-2E9C-101B-9397-08002B2CF9AE}" pid="9" name="ISOArchi">
    <vt:lpwstr>1;#Not Archived|d4ac4999-fa66-470b-a400-7ab6671d1fab</vt:lpwstr>
  </property>
  <property fmtid="{D5CDD505-2E9C-101B-9397-08002B2CF9AE}" pid="10" name="ISOGro">
    <vt:lpwstr>2796;#Renewable integration market and product review phase 1 - papers and proposals|1baee83e-de25-42eb-9587-8ac353040473</vt:lpwstr>
  </property>
  <property fmtid="{D5CDD505-2E9C-101B-9397-08002B2CF9AE}" pid="11" name="TaxCatchA">
    <vt:lpwstr>7;#Stakeholder processes|71659ab1-dac7-419e-9529-abc47c232b66;#2796;#Renewable integration market and product review phase 1 - papers and proposals|1baee83e-de25-42eb-9587-8ac353040473;#1;#Not Archived|d4ac4999-fa66-470b-a400-7ab6671d1fab;#469;#Renewable </vt:lpwstr>
  </property>
</Properties>
</file>