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tabRatio="729" activeTab="0"/>
  </bookViews>
  <sheets>
    <sheet name="Summary" sheetId="1" r:id="rId1"/>
    <sheet name="Wind Resource 1" sheetId="2" r:id="rId2"/>
    <sheet name="Wind Resource 2" sheetId="3" r:id="rId3"/>
    <sheet name="Wind Resource 3" sheetId="4" r:id="rId4"/>
    <sheet name="Wind Resource 4" sheetId="5" r:id="rId5"/>
    <sheet name="Solar Resource 1" sheetId="6" r:id="rId6"/>
    <sheet name="Solar Resource 2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<sst xmlns="http://schemas.openxmlformats.org/spreadsheetml/2006/main" count="135" uniqueCount="32">
  <si>
    <t>Grand Total</t>
  </si>
  <si>
    <t>Equation 1</t>
  </si>
  <si>
    <t>Total</t>
  </si>
  <si>
    <t>HA Forecast*LMP@5min</t>
  </si>
  <si>
    <t>RTPD Cleared*RTPD Price@15min</t>
  </si>
  <si>
    <t>Equation 2</t>
  </si>
  <si>
    <t>Equation 3</t>
  </si>
  <si>
    <t>RTPDCleared*RTPD Price@15min</t>
  </si>
  <si>
    <t>Net[(Hourly-5min)Deviation]*Weighted Monthly Price</t>
  </si>
  <si>
    <t>[(t-37.5min)Deviation]*RTD Price@5min</t>
  </si>
  <si>
    <t>Net[(t-37.5min)Deviation]*WeightedMonthlyPrice</t>
  </si>
  <si>
    <t>Gen</t>
  </si>
  <si>
    <t>Max Gen</t>
  </si>
  <si>
    <t>Eq 1 (ISO Proposal)</t>
  </si>
  <si>
    <t>Eq 2 (Existing PIRP)</t>
  </si>
  <si>
    <t>Eq 3 (Net 15 minute deviation)</t>
  </si>
  <si>
    <t>Dev</t>
  </si>
  <si>
    <t>Sch</t>
  </si>
  <si>
    <t>Eq3-Eq1 Diff</t>
  </si>
  <si>
    <t>Eq2-Eq1 Diff</t>
  </si>
  <si>
    <t>Wind Resource 1</t>
  </si>
  <si>
    <t>Wind Resource 2</t>
  </si>
  <si>
    <t>Solar Resource 1</t>
  </si>
  <si>
    <t>Wind Resource 3</t>
  </si>
  <si>
    <t>Wind Resource 4</t>
  </si>
  <si>
    <t>Solar Resource 2</t>
  </si>
  <si>
    <t>ISO Proposed</t>
  </si>
  <si>
    <t>PIRP</t>
  </si>
  <si>
    <t>Monthly Net 5-Minute Deviations</t>
  </si>
  <si>
    <t>&gt; 150</t>
  </si>
  <si>
    <t>&lt; 20</t>
  </si>
  <si>
    <t>&lt; 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</si>
</sst>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2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9" fontId="0" fillId="0" borderId="0" xfId="57" applyFont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44" applyNumberFormat="1" applyFont="1" applyBorder="1" applyAlignment="1">
      <alignment/>
    </xf>
    <xf numFmtId="9" fontId="0" fillId="0" borderId="10" xfId="57" applyFont="1" applyBorder="1" applyAlignment="1">
      <alignment/>
    </xf>
    <xf numFmtId="0" fontId="0" fillId="0" borderId="11" xfId="0" applyBorder="1" applyAlignment="1">
      <alignment/>
    </xf>
    <xf numFmtId="17" fontId="0" fillId="0" borderId="11" xfId="0" applyNumberFormat="1" applyBorder="1" applyAlignment="1">
      <alignment horizontal="left"/>
    </xf>
    <xf numFmtId="43" fontId="0" fillId="0" borderId="11" xfId="42" applyFont="1" applyBorder="1" applyAlignment="1">
      <alignment/>
    </xf>
    <xf numFmtId="0" fontId="0" fillId="0" borderId="12" xfId="0" applyBorder="1" applyAlignment="1">
      <alignment horizontal="center"/>
    </xf>
    <xf numFmtId="43" fontId="0" fillId="0" borderId="13" xfId="42" applyFont="1" applyBorder="1" applyAlignment="1">
      <alignment/>
    </xf>
    <xf numFmtId="43" fontId="0" fillId="0" borderId="12" xfId="42" applyFont="1" applyBorder="1" applyAlignment="1">
      <alignment/>
    </xf>
    <xf numFmtId="17" fontId="0" fillId="0" borderId="0" xfId="0" applyNumberFormat="1" applyBorder="1" applyAlignment="1">
      <alignment horizontal="left"/>
    </xf>
    <xf numFmtId="43" fontId="0" fillId="0" borderId="0" xfId="42" applyFont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Comparison of VER settlement Approaches 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09325"/>
          <c:w val="0.973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v>Wind Resource 1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Summary!$C$1:$K$2</c:f>
              <c:multiLvlStrCache/>
            </c:multiLvlStrRef>
          </c:cat>
          <c:val>
            <c:numRef>
              <c:f>Summary!$C$3:$K$3</c:f>
              <c:numCache/>
            </c:numRef>
          </c:val>
        </c:ser>
        <c:ser>
          <c:idx val="1"/>
          <c:order val="1"/>
          <c:tx>
            <c:v>Wind Resource 2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Summary!$C$1:$K$2</c:f>
              <c:multiLvlStrCache/>
            </c:multiLvlStrRef>
          </c:cat>
          <c:val>
            <c:numRef>
              <c:f>Summary!$C$4:$K$4</c:f>
              <c:numCache/>
            </c:numRef>
          </c:val>
        </c:ser>
        <c:ser>
          <c:idx val="3"/>
          <c:order val="2"/>
          <c:tx>
            <c:v>Wind Resource 3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Summary!$C$1:$K$2</c:f>
              <c:multiLvlStrCache/>
            </c:multiLvlStrRef>
          </c:cat>
          <c:val>
            <c:numRef>
              <c:f>Summary!$C$5:$K$5</c:f>
              <c:numCache/>
            </c:numRef>
          </c:val>
        </c:ser>
        <c:ser>
          <c:idx val="4"/>
          <c:order val="3"/>
          <c:tx>
            <c:v>Wind Resource 4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Summary!$C$1:$K$2</c:f>
              <c:multiLvlStrCache/>
            </c:multiLvlStrRef>
          </c:cat>
          <c:val>
            <c:numRef>
              <c:f>Summary!$C$6:$K$6</c:f>
              <c:numCache/>
            </c:numRef>
          </c:val>
        </c:ser>
        <c:ser>
          <c:idx val="5"/>
          <c:order val="4"/>
          <c:tx>
            <c:v>Solar Resource 1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Summary!$C$1:$K$2</c:f>
              <c:multiLvlStrCache/>
            </c:multiLvlStrRef>
          </c:cat>
          <c:val>
            <c:numRef>
              <c:f>Summary!$C$7:$K$7</c:f>
              <c:numCache/>
            </c:numRef>
          </c:val>
        </c:ser>
        <c:ser>
          <c:idx val="6"/>
          <c:order val="5"/>
          <c:tx>
            <c:v>Solar Resource 2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Summary!$C$1:$K$2</c:f>
              <c:multiLvlStrCache/>
            </c:multiLvlStrRef>
          </c:cat>
          <c:val>
            <c:numRef>
              <c:f>Summary!$C$8:$K$8</c:f>
              <c:numCache/>
            </c:numRef>
          </c:val>
        </c:ser>
        <c:axId val="31002366"/>
        <c:axId val="10585839"/>
      </c:barChart>
      <c:catAx>
        <c:axId val="3100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85839"/>
        <c:crosses val="autoZero"/>
        <c:auto val="1"/>
        <c:lblOffset val="100"/>
        <c:tickLblSkip val="1"/>
        <c:noMultiLvlLbl val="0"/>
      </c:catAx>
      <c:valAx>
        <c:axId val="10585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02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25"/>
          <c:y val="0.8725"/>
          <c:w val="0.4825"/>
          <c:h val="0.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295275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0" y="1914525"/>
        <a:ext cx="63817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142875</xdr:colOff>
      <xdr:row>15</xdr:row>
      <xdr:rowOff>28575</xdr:rowOff>
    </xdr:to>
    <xdr:pic>
      <xdr:nvPicPr>
        <xdr:cNvPr id="2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1905000"/>
          <a:ext cx="4200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542925</xdr:colOff>
      <xdr:row>5</xdr:row>
      <xdr:rowOff>28575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4200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542925</xdr:colOff>
      <xdr:row>5</xdr:row>
      <xdr:rowOff>28575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4200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542925</xdr:colOff>
      <xdr:row>5</xdr:row>
      <xdr:rowOff>28575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4200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542925</xdr:colOff>
      <xdr:row>5</xdr:row>
      <xdr:rowOff>28575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4200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542925</xdr:colOff>
      <xdr:row>5</xdr:row>
      <xdr:rowOff>28575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4200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542925</xdr:colOff>
      <xdr:row>5</xdr:row>
      <xdr:rowOff>28575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4200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19.28125" style="0" bestFit="1" customWidth="1"/>
    <col min="2" max="2" width="8.7109375" style="0" bestFit="1" customWidth="1"/>
    <col min="3" max="3" width="15.28125" style="0" customWidth="1"/>
    <col min="4" max="4" width="15.421875" style="0" bestFit="1" customWidth="1"/>
    <col min="5" max="6" width="16.28125" style="7" bestFit="1" customWidth="1"/>
    <col min="7" max="7" width="15.421875" style="0" bestFit="1" customWidth="1"/>
    <col min="8" max="9" width="14.57421875" style="7" customWidth="1"/>
    <col min="10" max="10" width="15.421875" style="0" bestFit="1" customWidth="1"/>
    <col min="11" max="11" width="16.28125" style="0" bestFit="1" customWidth="1"/>
    <col min="12" max="12" width="11.421875" style="0" customWidth="1"/>
    <col min="13" max="13" width="12.421875" style="0" customWidth="1"/>
    <col min="14" max="14" width="10.7109375" style="0" bestFit="1" customWidth="1"/>
  </cols>
  <sheetData>
    <row r="1" spans="3:13" s="7" customFormat="1" ht="15">
      <c r="C1" s="22" t="s">
        <v>13</v>
      </c>
      <c r="D1" s="22"/>
      <c r="E1" s="22"/>
      <c r="F1" s="22" t="s">
        <v>14</v>
      </c>
      <c r="G1" s="22"/>
      <c r="H1" s="22"/>
      <c r="I1" s="22" t="s">
        <v>15</v>
      </c>
      <c r="J1" s="22"/>
      <c r="K1" s="22"/>
      <c r="L1" s="9"/>
      <c r="M1" s="9"/>
    </row>
    <row r="2" spans="1:13" ht="15">
      <c r="A2" s="9" t="s">
        <v>11</v>
      </c>
      <c r="B2" s="9" t="s">
        <v>12</v>
      </c>
      <c r="C2" s="11" t="s">
        <v>16</v>
      </c>
      <c r="D2" s="11" t="s">
        <v>17</v>
      </c>
      <c r="E2" s="11" t="s">
        <v>2</v>
      </c>
      <c r="F2" s="11" t="s">
        <v>16</v>
      </c>
      <c r="G2" s="11" t="s">
        <v>17</v>
      </c>
      <c r="H2" s="11" t="s">
        <v>2</v>
      </c>
      <c r="I2" s="11" t="s">
        <v>16</v>
      </c>
      <c r="J2" s="11" t="s">
        <v>17</v>
      </c>
      <c r="K2" s="11" t="s">
        <v>2</v>
      </c>
      <c r="L2" s="9" t="s">
        <v>18</v>
      </c>
      <c r="M2" s="11" t="s">
        <v>19</v>
      </c>
    </row>
    <row r="3" spans="1:13" ht="15">
      <c r="A3" s="9" t="s">
        <v>20</v>
      </c>
      <c r="B3" s="9" t="s">
        <v>29</v>
      </c>
      <c r="C3" s="12">
        <f>+'Wind Resource 1'!B15</f>
        <v>-296071.29149999993</v>
      </c>
      <c r="D3" s="12">
        <f>+'Wind Resource 1'!C15</f>
        <v>6818047.38378246</v>
      </c>
      <c r="E3" s="12">
        <f>D3+C3</f>
        <v>6521976.09228246</v>
      </c>
      <c r="F3" s="12">
        <f>+'Wind Resource 1'!B31</f>
        <v>-559880.3729294309</v>
      </c>
      <c r="G3" s="12">
        <f>+'Wind Resource 1'!C31</f>
        <v>6116336.187981827</v>
      </c>
      <c r="H3" s="12">
        <f>G3+F3</f>
        <v>5556455.815052397</v>
      </c>
      <c r="I3" s="12">
        <f>+'Wind Resource 1'!B47</f>
        <v>-241506.9847000001</v>
      </c>
      <c r="J3" s="12">
        <f>+'Wind Resource 1'!C47</f>
        <v>6818047.38378246</v>
      </c>
      <c r="K3" s="12">
        <f>+J3+I3</f>
        <v>6576540.39908246</v>
      </c>
      <c r="L3" s="13">
        <f>(+K3-E3)/E3</f>
        <v>0.008366223063063206</v>
      </c>
      <c r="M3" s="13">
        <f>(+H3-E3)/E3</f>
        <v>-0.14804106356240346</v>
      </c>
    </row>
    <row r="4" spans="1:13" ht="15">
      <c r="A4" s="9" t="s">
        <v>21</v>
      </c>
      <c r="B4" s="9" t="s">
        <v>29</v>
      </c>
      <c r="C4" s="12">
        <f>+'Wind Resource 2'!B15</f>
        <v>-632223.2787</v>
      </c>
      <c r="D4" s="12">
        <f>+'Wind Resource 2'!C15</f>
        <v>12782621.169609288</v>
      </c>
      <c r="E4" s="12">
        <f>D4+C4</f>
        <v>12150397.890909288</v>
      </c>
      <c r="F4" s="12">
        <f>+'Wind Resource 2'!B31</f>
        <v>70167.414538892</v>
      </c>
      <c r="G4" s="12">
        <f>+'Wind Resource 2'!C31</f>
        <v>10752434.723785259</v>
      </c>
      <c r="H4" s="12">
        <f>G4+F4</f>
        <v>10822602.13832415</v>
      </c>
      <c r="I4" s="12">
        <f>+'Wind Resource 2'!B47</f>
        <v>20809.323472000004</v>
      </c>
      <c r="J4" s="12">
        <f>+'Wind Resource 2'!C47</f>
        <v>12782621.169609291</v>
      </c>
      <c r="K4" s="12">
        <f>+J4+I4</f>
        <v>12803430.493081292</v>
      </c>
      <c r="L4" s="13">
        <f>(+K4-E4)/E4</f>
        <v>0.053745779194654314</v>
      </c>
      <c r="M4" s="13">
        <f>(+H4-E4)/E4</f>
        <v>-0.1092800223092752</v>
      </c>
    </row>
    <row r="5" spans="1:13" ht="15">
      <c r="A5" s="9" t="s">
        <v>23</v>
      </c>
      <c r="B5" s="9" t="s">
        <v>30</v>
      </c>
      <c r="C5" s="12">
        <f>+'Wind Resource 3'!B15</f>
        <v>-76185.4854</v>
      </c>
      <c r="D5" s="12">
        <f>+'Wind Resource 3'!C15</f>
        <v>1905201.8431000002</v>
      </c>
      <c r="E5" s="12">
        <f>D5+C5</f>
        <v>1829016.3577</v>
      </c>
      <c r="F5" s="12">
        <f>+'Wind Resource 3'!B31</f>
        <v>12628.748354945998</v>
      </c>
      <c r="G5" s="12">
        <f>+'Wind Resource 3'!C31</f>
        <v>1604991.8329</v>
      </c>
      <c r="H5" s="12">
        <f>G5+F5</f>
        <v>1617620.581254946</v>
      </c>
      <c r="I5" s="12">
        <f>+'Wind Resource 3'!B47</f>
        <v>-9933.701253100002</v>
      </c>
      <c r="J5" s="12">
        <f>+'Wind Resource 3'!C47</f>
        <v>1905201.8431000002</v>
      </c>
      <c r="K5" s="12">
        <f>+J5+I5</f>
        <v>1895268.1418469</v>
      </c>
      <c r="L5" s="13">
        <f>(+K5-E5)/E5</f>
        <v>0.03622263074246756</v>
      </c>
      <c r="M5" s="13">
        <f>(+H5-E5)/E5</f>
        <v>-0.115578942503765</v>
      </c>
    </row>
    <row r="6" spans="1:13" ht="15">
      <c r="A6" s="9" t="s">
        <v>24</v>
      </c>
      <c r="B6" s="9" t="s">
        <v>30</v>
      </c>
      <c r="C6" s="12">
        <f>+'Wind Resource 4'!B15</f>
        <v>45303.912679999994</v>
      </c>
      <c r="D6" s="12">
        <f>+'Wind Resource 4'!C15</f>
        <v>976514.8371999998</v>
      </c>
      <c r="E6" s="12">
        <f>D6+C6</f>
        <v>1021818.7498799998</v>
      </c>
      <c r="F6" s="12">
        <f>+'Wind Resource 4'!B31</f>
        <v>-48841.93889284</v>
      </c>
      <c r="G6" s="12">
        <f>+'Wind Resource 4'!C31</f>
        <v>897854.3844</v>
      </c>
      <c r="H6" s="12">
        <f>G6+F6</f>
        <v>849012.4455071599</v>
      </c>
      <c r="I6" s="12">
        <f>+'Wind Resource 4'!B47</f>
        <v>79916.09895999999</v>
      </c>
      <c r="J6" s="12">
        <f>+'Wind Resource 4'!C47</f>
        <v>976514.8371999998</v>
      </c>
      <c r="K6" s="12">
        <f>+J6+I6</f>
        <v>1056430.9361599998</v>
      </c>
      <c r="L6" s="13">
        <f>(+K6-E6)/E6</f>
        <v>0.033873117207983125</v>
      </c>
      <c r="M6" s="13">
        <f>(+H6-E6)/E6</f>
        <v>-0.16911639602731293</v>
      </c>
    </row>
    <row r="7" spans="1:13" ht="15">
      <c r="A7" s="9" t="s">
        <v>22</v>
      </c>
      <c r="B7" s="9" t="s">
        <v>31</v>
      </c>
      <c r="C7" s="12">
        <f>+'Solar Resource 1'!B15</f>
        <v>-68599.963053</v>
      </c>
      <c r="D7" s="12">
        <f>+'Solar Resource 1'!C15</f>
        <v>362742.1516</v>
      </c>
      <c r="E7" s="12">
        <f>D7+C7</f>
        <v>294142.188547</v>
      </c>
      <c r="F7" s="12">
        <f>+'Solar Resource 1'!B31</f>
        <v>43727.68554221101</v>
      </c>
      <c r="G7" s="12">
        <f>+'Solar Resource 1'!C31</f>
        <v>301997.1719</v>
      </c>
      <c r="H7" s="12">
        <f>G7+F7</f>
        <v>345724.857442211</v>
      </c>
      <c r="I7" s="12">
        <f>+'Solar Resource 1'!B47</f>
        <v>-56844.32838399999</v>
      </c>
      <c r="J7" s="12">
        <f>+'Solar Resource 1'!C47</f>
        <v>362742.1516</v>
      </c>
      <c r="K7" s="12">
        <f>+J7+I7</f>
        <v>305897.823216</v>
      </c>
      <c r="L7" s="13">
        <f>(+K7-E7)/E7</f>
        <v>0.03996582308396607</v>
      </c>
      <c r="M7" s="13">
        <f>(+H7-E7)/E7</f>
        <v>0.17536644148198682</v>
      </c>
    </row>
    <row r="8" spans="1:13" ht="15">
      <c r="A8" s="9" t="s">
        <v>25</v>
      </c>
      <c r="B8" s="9" t="s">
        <v>31</v>
      </c>
      <c r="C8" s="12">
        <f>+'Solar Resource 2'!B15</f>
        <v>-35924.299660000004</v>
      </c>
      <c r="D8" s="12">
        <f>+'Solar Resource 2'!C15</f>
        <v>444108.3685</v>
      </c>
      <c r="E8" s="12">
        <f>D8+C8</f>
        <v>408184.06883999996</v>
      </c>
      <c r="F8" s="12">
        <f>+'Solar Resource 2'!B31</f>
        <v>23525.586216762003</v>
      </c>
      <c r="G8" s="12">
        <f>+'Solar Resource 2'!C31</f>
        <v>353861.08239999996</v>
      </c>
      <c r="H8" s="12">
        <f>G8+F8</f>
        <v>377386.668616762</v>
      </c>
      <c r="I8" s="12">
        <f>+'Solar Resource 2'!B47</f>
        <v>-32343.392220000005</v>
      </c>
      <c r="J8" s="12">
        <f>+'Solar Resource 2'!C47</f>
        <v>444108.3685</v>
      </c>
      <c r="K8" s="12">
        <f>+J8+I8</f>
        <v>411764.97628</v>
      </c>
      <c r="L8" s="13">
        <v>0.008830918732923236</v>
      </c>
      <c r="M8" s="13">
        <f>(+H8-E8)/E8</f>
        <v>-0.07544978497264662</v>
      </c>
    </row>
    <row r="9" ht="15">
      <c r="M9" s="10"/>
    </row>
    <row r="10" ht="15">
      <c r="M10" s="10"/>
    </row>
  </sheetData>
  <sheetProtection/>
  <mergeCells count="3">
    <mergeCell ref="I1:K1"/>
    <mergeCell ref="F1:H1"/>
    <mergeCell ref="C1:E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5.57421875" style="0" customWidth="1"/>
    <col min="2" max="2" width="32.140625" style="0" customWidth="1"/>
    <col min="3" max="3" width="31.7109375" style="0" customWidth="1"/>
    <col min="4" max="4" width="14.28125" style="0" bestFit="1" customWidth="1"/>
  </cols>
  <sheetData>
    <row r="1" spans="1:2" s="7" customFormat="1" ht="15">
      <c r="A1" s="7" t="s">
        <v>1</v>
      </c>
      <c r="B1" s="7" t="s">
        <v>26</v>
      </c>
    </row>
    <row r="2" spans="1:4" ht="15">
      <c r="A2" s="14"/>
      <c r="B2" s="14" t="s">
        <v>9</v>
      </c>
      <c r="C2" s="14" t="s">
        <v>4</v>
      </c>
      <c r="D2" s="17" t="s">
        <v>2</v>
      </c>
    </row>
    <row r="3" spans="1:4" ht="15">
      <c r="A3" s="1">
        <v>40725</v>
      </c>
      <c r="B3" s="5">
        <v>-43665.763</v>
      </c>
      <c r="C3" s="5">
        <v>719476.0234363362</v>
      </c>
      <c r="D3" s="18">
        <f>B3+C3</f>
        <v>675810.2604363362</v>
      </c>
    </row>
    <row r="4" spans="1:4" ht="15">
      <c r="A4" s="1">
        <v>40756</v>
      </c>
      <c r="B4" s="5">
        <v>51057.1844</v>
      </c>
      <c r="C4" s="5">
        <v>771479.0418592092</v>
      </c>
      <c r="D4" s="18">
        <f aca="true" t="shared" si="0" ref="D4:D15">B4+C4</f>
        <v>822536.2262592092</v>
      </c>
    </row>
    <row r="5" spans="1:4" ht="15">
      <c r="A5" s="1">
        <v>40787</v>
      </c>
      <c r="B5" s="5">
        <v>-164611.13</v>
      </c>
      <c r="C5" s="5">
        <v>537710.5303473993</v>
      </c>
      <c r="D5" s="18">
        <f t="shared" si="0"/>
        <v>373099.4003473993</v>
      </c>
    </row>
    <row r="6" spans="1:4" ht="15">
      <c r="A6" s="1">
        <v>40817</v>
      </c>
      <c r="B6" s="5">
        <v>-107520.47</v>
      </c>
      <c r="C6" s="5">
        <v>386706.6601032853</v>
      </c>
      <c r="D6" s="18">
        <f t="shared" si="0"/>
        <v>279186.19010328525</v>
      </c>
    </row>
    <row r="7" spans="1:4" ht="15">
      <c r="A7" s="1">
        <v>40848</v>
      </c>
      <c r="B7" s="5">
        <v>74257.7826</v>
      </c>
      <c r="C7" s="5">
        <v>428403.039223365</v>
      </c>
      <c r="D7" s="18">
        <f t="shared" si="0"/>
        <v>502660.82182336506</v>
      </c>
    </row>
    <row r="8" spans="1:4" ht="15">
      <c r="A8" s="1">
        <v>40878</v>
      </c>
      <c r="B8" s="5">
        <v>-32977.223</v>
      </c>
      <c r="C8" s="5">
        <v>314735.144562938</v>
      </c>
      <c r="D8" s="18">
        <f t="shared" si="0"/>
        <v>281757.921562938</v>
      </c>
    </row>
    <row r="9" spans="1:4" ht="15">
      <c r="A9" s="1">
        <v>40909</v>
      </c>
      <c r="B9" s="5">
        <v>-3403.9048</v>
      </c>
      <c r="C9" s="5">
        <v>197104.2577997305</v>
      </c>
      <c r="D9" s="18">
        <f t="shared" si="0"/>
        <v>193700.3529997305</v>
      </c>
    </row>
    <row r="10" spans="1:4" ht="15">
      <c r="A10" s="1">
        <v>40940</v>
      </c>
      <c r="B10" s="5">
        <v>47669.496</v>
      </c>
      <c r="C10" s="5">
        <v>580137.1734478229</v>
      </c>
      <c r="D10" s="18">
        <f t="shared" si="0"/>
        <v>627806.669447823</v>
      </c>
    </row>
    <row r="11" spans="1:4" ht="15">
      <c r="A11" s="1">
        <v>40969</v>
      </c>
      <c r="B11" s="5">
        <v>-7681.1955</v>
      </c>
      <c r="C11" s="5">
        <v>429686.9125560755</v>
      </c>
      <c r="D11" s="18">
        <f t="shared" si="0"/>
        <v>422005.7170560755</v>
      </c>
    </row>
    <row r="12" spans="1:4" ht="15">
      <c r="A12" s="1">
        <v>41000</v>
      </c>
      <c r="B12" s="5">
        <v>-111587.26</v>
      </c>
      <c r="C12" s="5">
        <v>436035.65420322906</v>
      </c>
      <c r="D12" s="18">
        <f t="shared" si="0"/>
        <v>324448.39420322905</v>
      </c>
    </row>
    <row r="13" spans="1:4" ht="15">
      <c r="A13" s="1">
        <v>41030</v>
      </c>
      <c r="B13" s="5">
        <v>78205.9738</v>
      </c>
      <c r="C13" s="5">
        <v>1337102.9895836015</v>
      </c>
      <c r="D13" s="18">
        <f t="shared" si="0"/>
        <v>1415308.9633836015</v>
      </c>
    </row>
    <row r="14" spans="1:4" ht="15">
      <c r="A14" s="15">
        <v>41061</v>
      </c>
      <c r="B14" s="16">
        <v>-75814.782</v>
      </c>
      <c r="C14" s="16">
        <v>679469.956659468</v>
      </c>
      <c r="D14" s="19">
        <f t="shared" si="0"/>
        <v>603655.174659468</v>
      </c>
    </row>
    <row r="15" spans="1:4" ht="15">
      <c r="A15" s="2" t="s">
        <v>0</v>
      </c>
      <c r="B15" s="5">
        <f>SUM(B3:B14)</f>
        <v>-296071.29149999993</v>
      </c>
      <c r="C15" s="5">
        <f>SUM(C3:C14)</f>
        <v>6818047.38378246</v>
      </c>
      <c r="D15" s="18">
        <f t="shared" si="0"/>
        <v>6521976.09228246</v>
      </c>
    </row>
    <row r="16" spans="1:4" s="7" customFormat="1" ht="15">
      <c r="A16" s="6"/>
      <c r="B16" s="5"/>
      <c r="C16" s="5"/>
      <c r="D16" s="5"/>
    </row>
    <row r="17" spans="1:4" s="7" customFormat="1" ht="15">
      <c r="A17" s="6" t="s">
        <v>5</v>
      </c>
      <c r="B17" s="5" t="s">
        <v>27</v>
      </c>
      <c r="C17" s="5"/>
      <c r="D17" s="5"/>
    </row>
    <row r="18" spans="1:4" ht="15">
      <c r="A18" s="14"/>
      <c r="B18" s="14" t="s">
        <v>8</v>
      </c>
      <c r="C18" s="14" t="s">
        <v>3</v>
      </c>
      <c r="D18" s="17" t="s">
        <v>2</v>
      </c>
    </row>
    <row r="19" spans="1:4" ht="15">
      <c r="A19" s="1">
        <v>40725</v>
      </c>
      <c r="B19" s="5">
        <v>72203.661150046</v>
      </c>
      <c r="C19" s="5">
        <v>683389.5168099481</v>
      </c>
      <c r="D19" s="18">
        <f>C19+B19</f>
        <v>755593.1779599942</v>
      </c>
    </row>
    <row r="20" spans="1:4" ht="15">
      <c r="A20" s="1">
        <v>40756</v>
      </c>
      <c r="B20" s="5">
        <v>-86168.353102763</v>
      </c>
      <c r="C20" s="5">
        <v>749331.9632071225</v>
      </c>
      <c r="D20" s="18">
        <f aca="true" t="shared" si="1" ref="D20:D31">C20+B20</f>
        <v>663163.6101043596</v>
      </c>
    </row>
    <row r="21" spans="1:4" ht="15">
      <c r="A21" s="1">
        <v>40787</v>
      </c>
      <c r="B21" s="5">
        <v>-65484.417773359</v>
      </c>
      <c r="C21" s="5">
        <v>674012.1085068436</v>
      </c>
      <c r="D21" s="18">
        <f t="shared" si="1"/>
        <v>608527.6907334846</v>
      </c>
    </row>
    <row r="22" spans="1:4" ht="15">
      <c r="A22" s="1">
        <v>40817</v>
      </c>
      <c r="B22" s="5">
        <v>-9318.171944235</v>
      </c>
      <c r="C22" s="5">
        <v>398343.7239843132</v>
      </c>
      <c r="D22" s="18">
        <f t="shared" si="1"/>
        <v>389025.5520400782</v>
      </c>
    </row>
    <row r="23" spans="1:4" ht="15">
      <c r="A23" s="1">
        <v>40848</v>
      </c>
      <c r="B23" s="5">
        <v>-75086.589462</v>
      </c>
      <c r="C23" s="5">
        <v>467976.241183029</v>
      </c>
      <c r="D23" s="18">
        <f t="shared" si="1"/>
        <v>392889.651721029</v>
      </c>
    </row>
    <row r="24" spans="1:4" ht="15">
      <c r="A24" s="1">
        <v>40878</v>
      </c>
      <c r="B24" s="5">
        <v>13890.344350725</v>
      </c>
      <c r="C24" s="5">
        <v>198918.59667273355</v>
      </c>
      <c r="D24" s="18">
        <f t="shared" si="1"/>
        <v>212808.94102345855</v>
      </c>
    </row>
    <row r="25" spans="1:4" ht="15">
      <c r="A25" s="1">
        <v>40909</v>
      </c>
      <c r="B25" s="5">
        <v>-18649.281852327</v>
      </c>
      <c r="C25" s="5">
        <v>172417.21533555846</v>
      </c>
      <c r="D25" s="18">
        <f t="shared" si="1"/>
        <v>153767.93348323146</v>
      </c>
    </row>
    <row r="26" spans="1:4" ht="15">
      <c r="A26" s="1">
        <v>40940</v>
      </c>
      <c r="B26" s="5">
        <v>-86783.488044925</v>
      </c>
      <c r="C26" s="5">
        <v>492875.98456596845</v>
      </c>
      <c r="D26" s="18">
        <f t="shared" si="1"/>
        <v>406092.4965210435</v>
      </c>
    </row>
    <row r="27" spans="1:4" ht="15">
      <c r="A27" s="1">
        <v>40969</v>
      </c>
      <c r="B27" s="5">
        <v>-34714.823932506</v>
      </c>
      <c r="C27" s="5">
        <v>426434.4175790968</v>
      </c>
      <c r="D27" s="18">
        <f t="shared" si="1"/>
        <v>391719.59364659083</v>
      </c>
    </row>
    <row r="28" spans="1:4" ht="15">
      <c r="A28" s="1">
        <v>41000</v>
      </c>
      <c r="B28" s="5">
        <v>-37897.148685655</v>
      </c>
      <c r="C28" s="5">
        <v>343045.4248628507</v>
      </c>
      <c r="D28" s="18">
        <f t="shared" si="1"/>
        <v>305148.2761771957</v>
      </c>
    </row>
    <row r="29" spans="1:4" ht="15">
      <c r="A29" s="1">
        <v>41030</v>
      </c>
      <c r="B29" s="5">
        <v>-122012.313354251</v>
      </c>
      <c r="C29" s="5">
        <v>770799.7634931843</v>
      </c>
      <c r="D29" s="18">
        <f t="shared" si="1"/>
        <v>648787.4501389334</v>
      </c>
    </row>
    <row r="30" spans="1:4" ht="15">
      <c r="A30" s="15">
        <v>41061</v>
      </c>
      <c r="B30" s="16">
        <v>-109859.790278181</v>
      </c>
      <c r="C30" s="16">
        <v>738791.2317811783</v>
      </c>
      <c r="D30" s="19">
        <f t="shared" si="1"/>
        <v>628931.4415029973</v>
      </c>
    </row>
    <row r="31" spans="1:4" ht="15">
      <c r="A31" s="7" t="s">
        <v>0</v>
      </c>
      <c r="B31" s="5">
        <f>SUM(B19:B30)</f>
        <v>-559880.3729294309</v>
      </c>
      <c r="C31" s="5">
        <f>SUM(C19:C30)</f>
        <v>6116336.187981827</v>
      </c>
      <c r="D31" s="18">
        <f t="shared" si="1"/>
        <v>5556455.815052397</v>
      </c>
    </row>
    <row r="32" spans="2:4" s="7" customFormat="1" ht="15">
      <c r="B32" s="5"/>
      <c r="C32" s="5"/>
      <c r="D32" s="5"/>
    </row>
    <row r="33" spans="1:2" ht="15">
      <c r="A33" t="s">
        <v>6</v>
      </c>
      <c r="B33" s="7" t="s">
        <v>28</v>
      </c>
    </row>
    <row r="34" spans="1:4" ht="15">
      <c r="A34" s="14"/>
      <c r="B34" s="14" t="s">
        <v>10</v>
      </c>
      <c r="C34" s="14" t="s">
        <v>7</v>
      </c>
      <c r="D34" s="17" t="s">
        <v>2</v>
      </c>
    </row>
    <row r="35" spans="1:4" ht="15">
      <c r="A35" s="1">
        <v>40725</v>
      </c>
      <c r="B35" s="5">
        <v>-73617.294</v>
      </c>
      <c r="C35" s="5">
        <v>719476.0234363362</v>
      </c>
      <c r="D35" s="18">
        <f aca="true" t="shared" si="2" ref="D35:D46">B35+C35</f>
        <v>645858.7294363362</v>
      </c>
    </row>
    <row r="36" spans="1:4" ht="15">
      <c r="A36" s="1">
        <v>40756</v>
      </c>
      <c r="B36" s="5">
        <v>29018.0408</v>
      </c>
      <c r="C36" s="5">
        <v>771479.0418592092</v>
      </c>
      <c r="D36" s="18">
        <f t="shared" si="2"/>
        <v>800497.0826592091</v>
      </c>
    </row>
    <row r="37" spans="1:4" ht="15">
      <c r="A37" s="1">
        <v>40787</v>
      </c>
      <c r="B37" s="5">
        <v>-577453.91</v>
      </c>
      <c r="C37" s="5">
        <v>537710.5303473993</v>
      </c>
      <c r="D37" s="18">
        <f t="shared" si="2"/>
        <v>-39743.379652600735</v>
      </c>
    </row>
    <row r="38" spans="1:4" ht="15">
      <c r="A38" s="1">
        <v>40817</v>
      </c>
      <c r="B38" s="5">
        <v>-55721.291</v>
      </c>
      <c r="C38" s="5">
        <v>386706.6601032853</v>
      </c>
      <c r="D38" s="18">
        <f t="shared" si="2"/>
        <v>330985.36910328525</v>
      </c>
    </row>
    <row r="39" spans="1:4" ht="15">
      <c r="A39" s="1">
        <v>40848</v>
      </c>
      <c r="B39" s="5">
        <v>73704.3783</v>
      </c>
      <c r="C39" s="5">
        <v>428403.039223365</v>
      </c>
      <c r="D39" s="18">
        <f t="shared" si="2"/>
        <v>502107.417523365</v>
      </c>
    </row>
    <row r="40" spans="1:4" ht="15">
      <c r="A40" s="1">
        <v>40878</v>
      </c>
      <c r="B40" s="5">
        <v>-18595.477</v>
      </c>
      <c r="C40" s="5">
        <v>314735.144562938</v>
      </c>
      <c r="D40" s="18">
        <f t="shared" si="2"/>
        <v>296139.667562938</v>
      </c>
    </row>
    <row r="41" spans="1:4" ht="15">
      <c r="A41" s="1">
        <v>40909</v>
      </c>
      <c r="B41" s="5">
        <v>16848.4319</v>
      </c>
      <c r="C41" s="5">
        <v>197104.2577997305</v>
      </c>
      <c r="D41" s="18">
        <f t="shared" si="2"/>
        <v>213952.6896997305</v>
      </c>
    </row>
    <row r="42" spans="1:4" ht="15">
      <c r="A42" s="1">
        <v>40940</v>
      </c>
      <c r="B42" s="5">
        <v>88585.7639</v>
      </c>
      <c r="C42" s="5">
        <v>580137.1734478229</v>
      </c>
      <c r="D42" s="18">
        <f t="shared" si="2"/>
        <v>668722.9373478229</v>
      </c>
    </row>
    <row r="43" spans="1:4" ht="15">
      <c r="A43" s="1">
        <v>40969</v>
      </c>
      <c r="B43" s="5">
        <v>40530.0842</v>
      </c>
      <c r="C43" s="5">
        <v>429686.9125560755</v>
      </c>
      <c r="D43" s="18">
        <f t="shared" si="2"/>
        <v>470216.9967560755</v>
      </c>
    </row>
    <row r="44" spans="1:4" ht="15">
      <c r="A44" s="1">
        <v>41000</v>
      </c>
      <c r="B44" s="5">
        <v>21839.1722</v>
      </c>
      <c r="C44" s="5">
        <v>436035.65420322906</v>
      </c>
      <c r="D44" s="18">
        <f t="shared" si="2"/>
        <v>457874.82640322903</v>
      </c>
    </row>
    <row r="45" spans="1:4" ht="15">
      <c r="A45" s="1">
        <v>41030</v>
      </c>
      <c r="B45" s="5">
        <v>109519.696</v>
      </c>
      <c r="C45" s="5">
        <v>1337102.9895836015</v>
      </c>
      <c r="D45" s="18">
        <f t="shared" si="2"/>
        <v>1446622.6855836015</v>
      </c>
    </row>
    <row r="46" spans="1:4" ht="15">
      <c r="A46" s="15">
        <v>41061</v>
      </c>
      <c r="B46" s="16">
        <v>103835.42</v>
      </c>
      <c r="C46" s="16">
        <v>679469.956659468</v>
      </c>
      <c r="D46" s="19">
        <f t="shared" si="2"/>
        <v>783305.376659468</v>
      </c>
    </row>
    <row r="47" spans="1:4" ht="15">
      <c r="A47" s="7" t="s">
        <v>0</v>
      </c>
      <c r="B47" s="5">
        <f>SUM(B35:B46)</f>
        <v>-241506.9847000001</v>
      </c>
      <c r="C47" s="5">
        <f>SUM(C35:C46)</f>
        <v>6818047.38378246</v>
      </c>
      <c r="D47" s="18">
        <f>SUM(D35:D46)</f>
        <v>6576540.3990824595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5.57421875" style="0" customWidth="1"/>
    <col min="2" max="3" width="31.7109375" style="0" customWidth="1"/>
    <col min="4" max="4" width="14.28125" style="0" bestFit="1" customWidth="1"/>
  </cols>
  <sheetData>
    <row r="1" spans="1:2" s="7" customFormat="1" ht="15">
      <c r="A1" s="7" t="s">
        <v>1</v>
      </c>
      <c r="B1" s="7" t="s">
        <v>26</v>
      </c>
    </row>
    <row r="2" spans="1:4" ht="15">
      <c r="A2" s="14"/>
      <c r="B2" s="14" t="s">
        <v>9</v>
      </c>
      <c r="C2" s="14" t="s">
        <v>4</v>
      </c>
      <c r="D2" s="17" t="s">
        <v>2</v>
      </c>
    </row>
    <row r="3" spans="1:4" ht="15">
      <c r="A3" s="1">
        <v>40725</v>
      </c>
      <c r="B3" s="4">
        <v>-63230.139</v>
      </c>
      <c r="C3" s="4">
        <v>1553343.4863588333</v>
      </c>
      <c r="D3" s="18">
        <f>B3+C3</f>
        <v>1490113.3473588333</v>
      </c>
    </row>
    <row r="4" spans="1:4" ht="15">
      <c r="A4" s="1">
        <v>40756</v>
      </c>
      <c r="B4" s="4">
        <v>32166.945</v>
      </c>
      <c r="C4" s="4">
        <v>1623823.1352074584</v>
      </c>
      <c r="D4" s="18">
        <f aca="true" t="shared" si="0" ref="D4:D15">B4+C4</f>
        <v>1655990.0802074585</v>
      </c>
    </row>
    <row r="5" spans="1:4" ht="15">
      <c r="A5" s="1">
        <v>40787</v>
      </c>
      <c r="B5" s="4">
        <v>-33078.715</v>
      </c>
      <c r="C5" s="4">
        <v>1124954.387030806</v>
      </c>
      <c r="D5" s="18">
        <f t="shared" si="0"/>
        <v>1091875.6720308058</v>
      </c>
    </row>
    <row r="6" spans="1:4" ht="15">
      <c r="A6" s="1">
        <v>40817</v>
      </c>
      <c r="B6" s="4">
        <v>-4556.7237</v>
      </c>
      <c r="C6" s="4">
        <v>525318.8427223117</v>
      </c>
      <c r="D6" s="18">
        <f t="shared" si="0"/>
        <v>520762.11902231176</v>
      </c>
    </row>
    <row r="7" spans="1:4" ht="15">
      <c r="A7" s="1">
        <v>40848</v>
      </c>
      <c r="B7" s="4">
        <v>-43859.022</v>
      </c>
      <c r="C7" s="4">
        <v>790258.1942239512</v>
      </c>
      <c r="D7" s="18">
        <f t="shared" si="0"/>
        <v>746399.1722239512</v>
      </c>
    </row>
    <row r="8" spans="1:4" ht="15">
      <c r="A8" s="1">
        <v>40878</v>
      </c>
      <c r="B8" s="4">
        <v>-12507.964</v>
      </c>
      <c r="C8" s="4">
        <v>667164.3802508743</v>
      </c>
      <c r="D8" s="18">
        <f t="shared" si="0"/>
        <v>654656.4162508743</v>
      </c>
    </row>
    <row r="9" spans="1:4" ht="15">
      <c r="A9" s="1">
        <v>40909</v>
      </c>
      <c r="B9" s="4">
        <v>-88234.916</v>
      </c>
      <c r="C9" s="4">
        <v>653522.5835989964</v>
      </c>
      <c r="D9" s="18">
        <f t="shared" si="0"/>
        <v>565287.6675989964</v>
      </c>
    </row>
    <row r="10" spans="1:4" ht="15">
      <c r="A10" s="1">
        <v>40940</v>
      </c>
      <c r="B10" s="4">
        <v>-16435.588</v>
      </c>
      <c r="C10" s="4">
        <v>606319.0495596728</v>
      </c>
      <c r="D10" s="18">
        <f t="shared" si="0"/>
        <v>589883.4615596728</v>
      </c>
    </row>
    <row r="11" spans="1:4" ht="15">
      <c r="A11" s="1">
        <v>40969</v>
      </c>
      <c r="B11" s="4">
        <v>-45389.071</v>
      </c>
      <c r="C11" s="4">
        <v>723374.1612652481</v>
      </c>
      <c r="D11" s="18">
        <f t="shared" si="0"/>
        <v>677985.0902652481</v>
      </c>
    </row>
    <row r="12" spans="1:4" ht="15">
      <c r="A12" s="1">
        <v>41000</v>
      </c>
      <c r="B12" s="4">
        <v>-110047.35</v>
      </c>
      <c r="C12" s="4">
        <v>834629.7491457312</v>
      </c>
      <c r="D12" s="18">
        <f t="shared" si="0"/>
        <v>724582.3991457312</v>
      </c>
    </row>
    <row r="13" spans="1:4" ht="15">
      <c r="A13" s="1">
        <v>41030</v>
      </c>
      <c r="B13" s="4">
        <v>-71724.015</v>
      </c>
      <c r="C13" s="4">
        <v>2122449.238547121</v>
      </c>
      <c r="D13" s="18">
        <f t="shared" si="0"/>
        <v>2050725.2235471213</v>
      </c>
    </row>
    <row r="14" spans="1:4" ht="15">
      <c r="A14" s="15">
        <v>41061</v>
      </c>
      <c r="B14" s="16">
        <v>-175326.72</v>
      </c>
      <c r="C14" s="16">
        <v>1557463.9616982844</v>
      </c>
      <c r="D14" s="19">
        <f t="shared" si="0"/>
        <v>1382137.2416982844</v>
      </c>
    </row>
    <row r="15" spans="1:4" ht="15">
      <c r="A15" s="3" t="s">
        <v>0</v>
      </c>
      <c r="B15" s="4">
        <f>SUM(B3:B14)</f>
        <v>-632223.2787</v>
      </c>
      <c r="C15" s="4">
        <v>12782621.169609288</v>
      </c>
      <c r="D15" s="18">
        <f t="shared" si="0"/>
        <v>12150397.890909288</v>
      </c>
    </row>
    <row r="17" spans="1:2" ht="15">
      <c r="A17" t="s">
        <v>5</v>
      </c>
      <c r="B17" s="7" t="s">
        <v>27</v>
      </c>
    </row>
    <row r="18" spans="1:4" ht="15">
      <c r="A18" s="14"/>
      <c r="B18" s="14" t="s">
        <v>8</v>
      </c>
      <c r="C18" s="14" t="s">
        <v>3</v>
      </c>
      <c r="D18" s="17" t="s">
        <v>2</v>
      </c>
    </row>
    <row r="19" spans="1:4" ht="15">
      <c r="A19" s="1">
        <v>40725</v>
      </c>
      <c r="B19" s="5">
        <v>-2363.286249</v>
      </c>
      <c r="C19" s="5">
        <v>1623154.0337451482</v>
      </c>
      <c r="D19" s="18">
        <f aca="true" t="shared" si="1" ref="D19:D25">B19+C19</f>
        <v>1620790.747496148</v>
      </c>
    </row>
    <row r="20" spans="1:4" ht="15">
      <c r="A20" s="1">
        <v>40756</v>
      </c>
      <c r="B20" s="5">
        <v>-8092.289036</v>
      </c>
      <c r="C20" s="5">
        <v>1615540.641503945</v>
      </c>
      <c r="D20" s="18">
        <f t="shared" si="1"/>
        <v>1607448.352467945</v>
      </c>
    </row>
    <row r="21" spans="1:4" ht="15">
      <c r="A21" s="1">
        <v>40787</v>
      </c>
      <c r="B21" s="5">
        <v>-6644.617075</v>
      </c>
      <c r="C21" s="5">
        <v>1061615.7346270236</v>
      </c>
      <c r="D21" s="18">
        <f t="shared" si="1"/>
        <v>1054971.1175520236</v>
      </c>
    </row>
    <row r="22" spans="1:4" ht="15">
      <c r="A22" s="1">
        <v>40817</v>
      </c>
      <c r="B22" s="5">
        <v>317.11550371</v>
      </c>
      <c r="C22" s="5">
        <v>497693.58118020976</v>
      </c>
      <c r="D22" s="18">
        <f t="shared" si="1"/>
        <v>498010.69668391976</v>
      </c>
    </row>
    <row r="23" spans="1:4" ht="15">
      <c r="A23" s="1">
        <v>40848</v>
      </c>
      <c r="B23" s="5">
        <v>-3135.691395</v>
      </c>
      <c r="C23" s="5">
        <v>800555.454058995</v>
      </c>
      <c r="D23" s="18">
        <f t="shared" si="1"/>
        <v>797419.762663995</v>
      </c>
    </row>
    <row r="24" spans="1:4" ht="15">
      <c r="A24" s="1">
        <v>40878</v>
      </c>
      <c r="B24" s="5">
        <v>435.24184742</v>
      </c>
      <c r="C24" s="5">
        <v>495611.2051357178</v>
      </c>
      <c r="D24" s="18">
        <f t="shared" si="1"/>
        <v>496046.4469831378</v>
      </c>
    </row>
    <row r="25" spans="1:4" ht="15">
      <c r="A25" s="1">
        <v>40909</v>
      </c>
      <c r="B25" s="5">
        <v>5150.072824</v>
      </c>
      <c r="C25" s="5">
        <v>493971.9661387431</v>
      </c>
      <c r="D25" s="18">
        <f t="shared" si="1"/>
        <v>499122.03896274307</v>
      </c>
    </row>
    <row r="26" spans="1:4" ht="15">
      <c r="A26" s="1">
        <v>40940</v>
      </c>
      <c r="B26" s="5">
        <v>1516.937584334</v>
      </c>
      <c r="C26" s="5">
        <v>479717.7091959528</v>
      </c>
      <c r="D26" s="18">
        <f>B26+C26</f>
        <v>481234.6467802868</v>
      </c>
    </row>
    <row r="27" spans="1:4" ht="15">
      <c r="A27" s="1">
        <v>40969</v>
      </c>
      <c r="B27" s="5">
        <v>24364.984965128</v>
      </c>
      <c r="C27" s="5">
        <v>596422.2534598877</v>
      </c>
      <c r="D27" s="18">
        <f>B27+C27</f>
        <v>620787.2384250157</v>
      </c>
    </row>
    <row r="28" spans="1:4" ht="15">
      <c r="A28" s="1">
        <v>41000</v>
      </c>
      <c r="B28" s="5">
        <v>19266.670352</v>
      </c>
      <c r="C28" s="5">
        <v>612646.3492914661</v>
      </c>
      <c r="D28" s="18">
        <f>B28+C28</f>
        <v>631913.0196434661</v>
      </c>
    </row>
    <row r="29" spans="1:4" ht="15">
      <c r="A29" s="1">
        <v>41030</v>
      </c>
      <c r="B29" s="5">
        <v>9247.4030893</v>
      </c>
      <c r="C29" s="5">
        <v>1156138.4940141535</v>
      </c>
      <c r="D29" s="18">
        <f>B29+C29</f>
        <v>1165385.8971034535</v>
      </c>
    </row>
    <row r="30" spans="1:4" ht="15">
      <c r="A30" s="15">
        <v>41061</v>
      </c>
      <c r="B30" s="16">
        <v>30104.872128</v>
      </c>
      <c r="C30" s="16">
        <v>1319367.3014340163</v>
      </c>
      <c r="D30" s="19">
        <f>B30+C30</f>
        <v>1349472.1735620163</v>
      </c>
    </row>
    <row r="31" spans="1:4" ht="15">
      <c r="A31" s="7" t="s">
        <v>0</v>
      </c>
      <c r="B31" s="5">
        <f>SUM(B19:B30)</f>
        <v>70167.414538892</v>
      </c>
      <c r="C31" s="5">
        <f>SUM(C19:C30)</f>
        <v>10752434.723785259</v>
      </c>
      <c r="D31" s="18">
        <f>SUM(D19:D30)</f>
        <v>10822602.13832415</v>
      </c>
    </row>
    <row r="33" spans="1:2" ht="15">
      <c r="A33" t="s">
        <v>6</v>
      </c>
      <c r="B33" s="7" t="s">
        <v>28</v>
      </c>
    </row>
    <row r="34" spans="1:4" ht="15">
      <c r="A34" s="14"/>
      <c r="B34" s="14" t="s">
        <v>10</v>
      </c>
      <c r="C34" s="14" t="s">
        <v>7</v>
      </c>
      <c r="D34" s="17" t="s">
        <v>2</v>
      </c>
    </row>
    <row r="35" spans="1:4" ht="15">
      <c r="A35" s="1">
        <v>40725</v>
      </c>
      <c r="B35" s="5">
        <v>16929.1314</v>
      </c>
      <c r="C35" s="5">
        <v>1553343.4863588333</v>
      </c>
      <c r="D35" s="18">
        <f aca="true" t="shared" si="2" ref="D35:D41">C35+B35</f>
        <v>1570272.6177588333</v>
      </c>
    </row>
    <row r="36" spans="1:4" ht="15">
      <c r="A36" s="1">
        <v>40756</v>
      </c>
      <c r="B36" s="5">
        <v>19512.1283</v>
      </c>
      <c r="C36" s="5">
        <v>1623823.1352074584</v>
      </c>
      <c r="D36" s="18">
        <f t="shared" si="2"/>
        <v>1643335.2635074584</v>
      </c>
    </row>
    <row r="37" spans="1:4" ht="15">
      <c r="A37" s="1">
        <v>40787</v>
      </c>
      <c r="B37" s="5">
        <v>16617.2258</v>
      </c>
      <c r="C37" s="5">
        <v>1124954.387030806</v>
      </c>
      <c r="D37" s="18">
        <f t="shared" si="2"/>
        <v>1141571.6128308058</v>
      </c>
    </row>
    <row r="38" spans="1:4" ht="15">
      <c r="A38" s="1">
        <v>40817</v>
      </c>
      <c r="B38" s="5">
        <v>3104.74601</v>
      </c>
      <c r="C38" s="5">
        <v>525318.8427223117</v>
      </c>
      <c r="D38" s="18">
        <f t="shared" si="2"/>
        <v>528423.5887323117</v>
      </c>
    </row>
    <row r="39" spans="1:4" ht="15">
      <c r="A39" s="1">
        <v>40848</v>
      </c>
      <c r="B39" s="5">
        <v>10635.5029</v>
      </c>
      <c r="C39" s="5">
        <v>790258.1942239512</v>
      </c>
      <c r="D39" s="18">
        <f t="shared" si="2"/>
        <v>800893.6971239512</v>
      </c>
    </row>
    <row r="40" spans="1:4" ht="15">
      <c r="A40" s="1">
        <v>40878</v>
      </c>
      <c r="B40" s="5">
        <v>1858.91296</v>
      </c>
      <c r="C40" s="5">
        <v>667164.3802508743</v>
      </c>
      <c r="D40" s="18">
        <f t="shared" si="2"/>
        <v>669023.2932108743</v>
      </c>
    </row>
    <row r="41" spans="1:4" ht="15">
      <c r="A41" s="1">
        <v>40909</v>
      </c>
      <c r="B41" s="5">
        <v>-27617.455</v>
      </c>
      <c r="C41" s="5">
        <v>653522.5835989964</v>
      </c>
      <c r="D41" s="18">
        <f t="shared" si="2"/>
        <v>625905.1285989964</v>
      </c>
    </row>
    <row r="42" spans="1:4" ht="15">
      <c r="A42" s="1">
        <v>40940</v>
      </c>
      <c r="B42" s="5">
        <v>312.716502</v>
      </c>
      <c r="C42" s="5">
        <v>606319.0495596728</v>
      </c>
      <c r="D42" s="18">
        <f>C42+B42</f>
        <v>606631.7660616728</v>
      </c>
    </row>
    <row r="43" spans="1:4" ht="15">
      <c r="A43" s="1">
        <v>40969</v>
      </c>
      <c r="B43" s="5">
        <v>-17379.607</v>
      </c>
      <c r="C43" s="5">
        <v>723374.1612652481</v>
      </c>
      <c r="D43" s="18">
        <f>C43+B43</f>
        <v>705994.5542652481</v>
      </c>
    </row>
    <row r="44" spans="1:4" ht="15">
      <c r="A44" s="1">
        <v>41000</v>
      </c>
      <c r="B44" s="5">
        <v>-11668.881</v>
      </c>
      <c r="C44" s="5">
        <v>834629.7491457312</v>
      </c>
      <c r="D44" s="18">
        <f>C44+B44</f>
        <v>822960.8681457312</v>
      </c>
    </row>
    <row r="45" spans="1:4" ht="15">
      <c r="A45" s="1">
        <v>41030</v>
      </c>
      <c r="B45" s="5">
        <v>21014.6626</v>
      </c>
      <c r="C45" s="5">
        <v>2122449.238547121</v>
      </c>
      <c r="D45" s="18">
        <f>C45+B45</f>
        <v>2143463.901147121</v>
      </c>
    </row>
    <row r="46" spans="1:4" ht="15">
      <c r="A46" s="15">
        <v>41061</v>
      </c>
      <c r="B46" s="16">
        <v>-12509.76</v>
      </c>
      <c r="C46" s="16">
        <v>1557463.9616982844</v>
      </c>
      <c r="D46" s="19">
        <f>C46+B46</f>
        <v>1544954.2016982844</v>
      </c>
    </row>
    <row r="47" spans="1:4" ht="15">
      <c r="A47" s="7" t="s">
        <v>0</v>
      </c>
      <c r="B47" s="5">
        <f>SUM(B35:B46)</f>
        <v>20809.323472000004</v>
      </c>
      <c r="C47" s="5">
        <f>SUM(C35:C46)</f>
        <v>12782621.169609291</v>
      </c>
      <c r="D47" s="18">
        <f>SUM(D35:D46)</f>
        <v>12803430.493081288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5.57421875" style="7" customWidth="1"/>
    <col min="2" max="3" width="31.7109375" style="7" customWidth="1"/>
    <col min="4" max="4" width="14.28125" style="7" bestFit="1" customWidth="1"/>
    <col min="5" max="16384" width="9.140625" style="7" customWidth="1"/>
  </cols>
  <sheetData>
    <row r="1" spans="1:2" ht="15">
      <c r="A1" s="7" t="s">
        <v>1</v>
      </c>
      <c r="B1" s="7" t="s">
        <v>26</v>
      </c>
    </row>
    <row r="2" spans="1:4" ht="15">
      <c r="A2" s="14"/>
      <c r="B2" s="14" t="s">
        <v>9</v>
      </c>
      <c r="C2" s="14" t="s">
        <v>4</v>
      </c>
      <c r="D2" s="17" t="s">
        <v>2</v>
      </c>
    </row>
    <row r="3" spans="1:4" ht="15">
      <c r="A3" s="1">
        <v>40725</v>
      </c>
      <c r="B3" s="5">
        <v>-5235.8587</v>
      </c>
      <c r="C3" s="5">
        <v>226417.915</v>
      </c>
      <c r="D3" s="18">
        <f>B3+C3</f>
        <v>221182.0563</v>
      </c>
    </row>
    <row r="4" spans="1:4" ht="15">
      <c r="A4" s="1">
        <v>40756</v>
      </c>
      <c r="B4" s="5">
        <v>3654.94309</v>
      </c>
      <c r="C4" s="5">
        <v>275498.324</v>
      </c>
      <c r="D4" s="18">
        <f aca="true" t="shared" si="0" ref="D4:D15">B4+C4</f>
        <v>279153.26709000004</v>
      </c>
    </row>
    <row r="5" spans="1:4" ht="15">
      <c r="A5" s="1">
        <v>40787</v>
      </c>
      <c r="B5" s="5">
        <v>-19254.54</v>
      </c>
      <c r="C5" s="5">
        <v>167465.6</v>
      </c>
      <c r="D5" s="18">
        <f t="shared" si="0"/>
        <v>148211.06</v>
      </c>
    </row>
    <row r="6" spans="1:4" ht="15">
      <c r="A6" s="1">
        <v>40817</v>
      </c>
      <c r="B6" s="5">
        <v>-5240.4623</v>
      </c>
      <c r="C6" s="5">
        <v>81891.8121</v>
      </c>
      <c r="D6" s="18">
        <f t="shared" si="0"/>
        <v>76651.3498</v>
      </c>
    </row>
    <row r="7" spans="1:4" ht="15">
      <c r="A7" s="1">
        <v>40848</v>
      </c>
      <c r="B7" s="5">
        <v>-3491.8444</v>
      </c>
      <c r="C7" s="5">
        <v>94764.6028</v>
      </c>
      <c r="D7" s="18">
        <f t="shared" si="0"/>
        <v>91272.75839999999</v>
      </c>
    </row>
    <row r="8" spans="1:4" ht="15">
      <c r="A8" s="1">
        <v>40878</v>
      </c>
      <c r="B8" s="5">
        <v>3103.82001</v>
      </c>
      <c r="C8" s="5">
        <v>52862.4379</v>
      </c>
      <c r="D8" s="18">
        <f t="shared" si="0"/>
        <v>55966.25791</v>
      </c>
    </row>
    <row r="9" spans="1:4" ht="15">
      <c r="A9" s="1">
        <v>40909</v>
      </c>
      <c r="B9" s="5">
        <v>-2723.4416</v>
      </c>
      <c r="C9" s="5">
        <v>79928.6744</v>
      </c>
      <c r="D9" s="18">
        <f t="shared" si="0"/>
        <v>77205.2328</v>
      </c>
    </row>
    <row r="10" spans="1:4" ht="15">
      <c r="A10" s="1">
        <v>40940</v>
      </c>
      <c r="B10" s="5">
        <v>-3917.0311</v>
      </c>
      <c r="C10" s="5">
        <v>112086.378</v>
      </c>
      <c r="D10" s="18">
        <f t="shared" si="0"/>
        <v>108169.3469</v>
      </c>
    </row>
    <row r="11" spans="1:4" ht="15">
      <c r="A11" s="1">
        <v>40969</v>
      </c>
      <c r="B11" s="5">
        <v>-5210.041</v>
      </c>
      <c r="C11" s="5">
        <v>96727.6609</v>
      </c>
      <c r="D11" s="18">
        <f t="shared" si="0"/>
        <v>91517.6199</v>
      </c>
    </row>
    <row r="12" spans="1:4" ht="15">
      <c r="A12" s="1">
        <v>41000</v>
      </c>
      <c r="B12" s="5">
        <v>-7319.3182</v>
      </c>
      <c r="C12" s="5">
        <v>124924.243</v>
      </c>
      <c r="D12" s="18">
        <f t="shared" si="0"/>
        <v>117604.92480000001</v>
      </c>
    </row>
    <row r="13" spans="1:4" ht="15">
      <c r="A13" s="20">
        <v>41030</v>
      </c>
      <c r="B13" s="21">
        <v>-5717.9072</v>
      </c>
      <c r="C13" s="21">
        <v>351285.902</v>
      </c>
      <c r="D13" s="18">
        <f t="shared" si="0"/>
        <v>345567.9948</v>
      </c>
    </row>
    <row r="14" spans="1:4" ht="15">
      <c r="A14" s="15">
        <v>41061</v>
      </c>
      <c r="B14" s="16">
        <v>-24833.804</v>
      </c>
      <c r="C14" s="16">
        <v>241348.293</v>
      </c>
      <c r="D14" s="19">
        <f t="shared" si="0"/>
        <v>216514.489</v>
      </c>
    </row>
    <row r="15" spans="1:4" ht="15">
      <c r="A15" s="6" t="s">
        <v>0</v>
      </c>
      <c r="B15" s="5">
        <f>SUM(B3:B14)</f>
        <v>-76185.4854</v>
      </c>
      <c r="C15" s="5">
        <f>SUM(C3:C14)</f>
        <v>1905201.8431000002</v>
      </c>
      <c r="D15" s="18">
        <f t="shared" si="0"/>
        <v>1829016.3577</v>
      </c>
    </row>
    <row r="16" spans="1:4" ht="15">
      <c r="A16" s="6"/>
      <c r="B16" s="5"/>
      <c r="C16" s="5"/>
      <c r="D16" s="5"/>
    </row>
    <row r="17" spans="1:4" ht="15">
      <c r="A17" s="6" t="s">
        <v>5</v>
      </c>
      <c r="B17" s="5" t="s">
        <v>27</v>
      </c>
      <c r="C17" s="5"/>
      <c r="D17" s="5"/>
    </row>
    <row r="18" spans="1:4" ht="15">
      <c r="A18" s="14"/>
      <c r="B18" s="14" t="s">
        <v>8</v>
      </c>
      <c r="C18" s="14" t="s">
        <v>3</v>
      </c>
      <c r="D18" s="17" t="s">
        <v>2</v>
      </c>
    </row>
    <row r="19" spans="1:4" ht="15">
      <c r="A19" s="1">
        <v>40725</v>
      </c>
      <c r="B19" s="5">
        <v>1081.958625316</v>
      </c>
      <c r="C19" s="5">
        <v>227440.468</v>
      </c>
      <c r="D19" s="18">
        <f>C19+B19</f>
        <v>228522.426625316</v>
      </c>
    </row>
    <row r="20" spans="1:4" ht="15">
      <c r="A20" s="1">
        <v>40756</v>
      </c>
      <c r="B20" s="5">
        <v>-97.998978703</v>
      </c>
      <c r="C20" s="5">
        <v>269498.9</v>
      </c>
      <c r="D20" s="18">
        <f aca="true" t="shared" si="1" ref="D20:D31">C20+B20</f>
        <v>269400.90102129703</v>
      </c>
    </row>
    <row r="21" spans="1:4" ht="15">
      <c r="A21" s="1">
        <v>40787</v>
      </c>
      <c r="B21" s="5">
        <v>1143.055033723</v>
      </c>
      <c r="C21" s="5">
        <v>167713.358</v>
      </c>
      <c r="D21" s="18">
        <f t="shared" si="1"/>
        <v>168856.41303372302</v>
      </c>
    </row>
    <row r="22" spans="1:4" ht="15">
      <c r="A22" s="1">
        <v>40817</v>
      </c>
      <c r="B22" s="5">
        <v>982.596194814</v>
      </c>
      <c r="C22" s="5">
        <v>77634.3506</v>
      </c>
      <c r="D22" s="18">
        <f t="shared" si="1"/>
        <v>78616.94679481401</v>
      </c>
    </row>
    <row r="23" spans="1:4" ht="15">
      <c r="A23" s="1">
        <v>40848</v>
      </c>
      <c r="B23" s="5">
        <v>1838.473256809</v>
      </c>
      <c r="C23" s="5">
        <v>85125.3646</v>
      </c>
      <c r="D23" s="18">
        <f t="shared" si="1"/>
        <v>86963.837856809</v>
      </c>
    </row>
    <row r="24" spans="1:4" ht="15">
      <c r="A24" s="1">
        <v>40878</v>
      </c>
      <c r="B24" s="5">
        <v>121.793783801</v>
      </c>
      <c r="C24" s="5">
        <v>38687.6031</v>
      </c>
      <c r="D24" s="18">
        <f t="shared" si="1"/>
        <v>38809.396883801</v>
      </c>
    </row>
    <row r="25" spans="1:4" ht="15">
      <c r="A25" s="1">
        <v>40909</v>
      </c>
      <c r="B25" s="5">
        <v>557.762291846</v>
      </c>
      <c r="C25" s="5">
        <v>57670.3096</v>
      </c>
      <c r="D25" s="18">
        <f t="shared" si="1"/>
        <v>58228.071891846</v>
      </c>
    </row>
    <row r="26" spans="1:4" ht="15">
      <c r="A26" s="1">
        <v>40940</v>
      </c>
      <c r="B26" s="5">
        <v>1576.384521892</v>
      </c>
      <c r="C26" s="5">
        <v>88424.4978</v>
      </c>
      <c r="D26" s="18">
        <f t="shared" si="1"/>
        <v>90000.882321892</v>
      </c>
    </row>
    <row r="27" spans="1:4" ht="15">
      <c r="A27" s="1">
        <v>40969</v>
      </c>
      <c r="B27" s="5">
        <v>4083.990128061</v>
      </c>
      <c r="C27" s="5">
        <v>77445.7168</v>
      </c>
      <c r="D27" s="18">
        <f t="shared" si="1"/>
        <v>81529.706928061</v>
      </c>
    </row>
    <row r="28" spans="1:4" ht="15">
      <c r="A28" s="1">
        <v>41000</v>
      </c>
      <c r="B28" s="5">
        <v>-1474.441277152</v>
      </c>
      <c r="C28" s="5">
        <v>95893.9914</v>
      </c>
      <c r="D28" s="18">
        <f t="shared" si="1"/>
        <v>94419.550122848</v>
      </c>
    </row>
    <row r="29" spans="1:4" ht="15">
      <c r="A29" s="20">
        <v>41030</v>
      </c>
      <c r="B29" s="21">
        <v>1338.761025093</v>
      </c>
      <c r="C29" s="21">
        <v>205121.396</v>
      </c>
      <c r="D29" s="18">
        <f t="shared" si="1"/>
        <v>206460.157025093</v>
      </c>
    </row>
    <row r="30" spans="1:4" ht="15">
      <c r="A30" s="15">
        <v>41061</v>
      </c>
      <c r="B30" s="16">
        <v>1476.413749446</v>
      </c>
      <c r="C30" s="16">
        <v>214335.877</v>
      </c>
      <c r="D30" s="19">
        <f t="shared" si="1"/>
        <v>215812.290749446</v>
      </c>
    </row>
    <row r="31" spans="1:4" ht="15">
      <c r="A31" s="7" t="s">
        <v>0</v>
      </c>
      <c r="B31" s="5">
        <f>SUM(B19:B30)</f>
        <v>12628.748354945998</v>
      </c>
      <c r="C31" s="5">
        <f>SUM(C19:C30)</f>
        <v>1604991.8329</v>
      </c>
      <c r="D31" s="18">
        <f t="shared" si="1"/>
        <v>1617620.581254946</v>
      </c>
    </row>
    <row r="32" spans="2:4" ht="15">
      <c r="B32" s="5"/>
      <c r="C32" s="5"/>
      <c r="D32" s="5"/>
    </row>
    <row r="33" spans="1:2" ht="15">
      <c r="A33" s="7" t="s">
        <v>6</v>
      </c>
      <c r="B33" s="7" t="s">
        <v>28</v>
      </c>
    </row>
    <row r="34" spans="1:4" ht="15">
      <c r="A34" s="14"/>
      <c r="B34" s="14" t="s">
        <v>10</v>
      </c>
      <c r="C34" s="14" t="s">
        <v>7</v>
      </c>
      <c r="D34" s="17" t="s">
        <v>2</v>
      </c>
    </row>
    <row r="35" spans="1:4" ht="15">
      <c r="A35" s="1">
        <v>40725</v>
      </c>
      <c r="B35" s="5">
        <v>722.998204</v>
      </c>
      <c r="C35" s="5">
        <v>226417.915</v>
      </c>
      <c r="D35" s="18">
        <f aca="true" t="shared" si="2" ref="D35:D46">B35+C35</f>
        <v>227140.913204</v>
      </c>
    </row>
    <row r="36" spans="1:4" ht="15">
      <c r="A36" s="1">
        <v>40756</v>
      </c>
      <c r="B36" s="5">
        <v>18.7754629</v>
      </c>
      <c r="C36" s="5">
        <v>275498.324</v>
      </c>
      <c r="D36" s="18">
        <f t="shared" si="2"/>
        <v>275517.0994629</v>
      </c>
    </row>
    <row r="37" spans="1:4" ht="15">
      <c r="A37" s="1">
        <v>40787</v>
      </c>
      <c r="B37" s="5">
        <v>-1436.2088</v>
      </c>
      <c r="C37" s="5">
        <v>167465.6</v>
      </c>
      <c r="D37" s="18">
        <f t="shared" si="2"/>
        <v>166029.3912</v>
      </c>
    </row>
    <row r="38" spans="1:4" ht="15">
      <c r="A38" s="1">
        <v>40817</v>
      </c>
      <c r="B38" s="5">
        <v>1454.90823</v>
      </c>
      <c r="C38" s="5">
        <v>81891.8121</v>
      </c>
      <c r="D38" s="18">
        <f t="shared" si="2"/>
        <v>83346.72033</v>
      </c>
    </row>
    <row r="39" spans="1:4" ht="15">
      <c r="A39" s="1">
        <v>40848</v>
      </c>
      <c r="B39" s="5">
        <v>-1711.4879</v>
      </c>
      <c r="C39" s="5">
        <v>94764.6028</v>
      </c>
      <c r="D39" s="18">
        <f t="shared" si="2"/>
        <v>93053.11489999999</v>
      </c>
    </row>
    <row r="40" spans="1:4" ht="15">
      <c r="A40" s="1">
        <v>40878</v>
      </c>
      <c r="B40" s="5">
        <v>1291.66417</v>
      </c>
      <c r="C40" s="5">
        <v>52862.4379</v>
      </c>
      <c r="D40" s="18">
        <f t="shared" si="2"/>
        <v>54154.10206999999</v>
      </c>
    </row>
    <row r="41" spans="1:4" ht="15">
      <c r="A41" s="1">
        <v>40909</v>
      </c>
      <c r="B41" s="5">
        <v>-304.60552</v>
      </c>
      <c r="C41" s="5">
        <v>79928.6744</v>
      </c>
      <c r="D41" s="18">
        <f t="shared" si="2"/>
        <v>79624.06888</v>
      </c>
    </row>
    <row r="42" spans="1:4" ht="15">
      <c r="A42" s="1">
        <v>40940</v>
      </c>
      <c r="B42" s="5">
        <v>-1696.8683</v>
      </c>
      <c r="C42" s="5">
        <v>112086.378</v>
      </c>
      <c r="D42" s="18">
        <f t="shared" si="2"/>
        <v>110389.5097</v>
      </c>
    </row>
    <row r="43" spans="1:4" ht="15">
      <c r="A43" s="1">
        <v>40969</v>
      </c>
      <c r="B43" s="5">
        <v>-2605.3308</v>
      </c>
      <c r="C43" s="5">
        <v>96727.6609</v>
      </c>
      <c r="D43" s="18">
        <f t="shared" si="2"/>
        <v>94122.3301</v>
      </c>
    </row>
    <row r="44" spans="1:4" ht="15">
      <c r="A44" s="1">
        <v>41000</v>
      </c>
      <c r="B44" s="5">
        <v>1896.8137</v>
      </c>
      <c r="C44" s="5">
        <v>124924.243</v>
      </c>
      <c r="D44" s="18">
        <f t="shared" si="2"/>
        <v>126821.0567</v>
      </c>
    </row>
    <row r="45" spans="1:4" ht="15">
      <c r="A45" s="1">
        <v>41030</v>
      </c>
      <c r="B45" s="5">
        <v>-1089.2876</v>
      </c>
      <c r="C45" s="21">
        <v>351285.902</v>
      </c>
      <c r="D45" s="18">
        <f t="shared" si="2"/>
        <v>350196.6144</v>
      </c>
    </row>
    <row r="46" spans="1:4" ht="15">
      <c r="A46" s="15">
        <v>41061</v>
      </c>
      <c r="B46" s="16">
        <v>-6475.0721</v>
      </c>
      <c r="C46" s="16">
        <v>241348.293</v>
      </c>
      <c r="D46" s="19">
        <f t="shared" si="2"/>
        <v>234873.22090000001</v>
      </c>
    </row>
    <row r="47" spans="1:4" ht="15">
      <c r="A47" s="7" t="s">
        <v>0</v>
      </c>
      <c r="B47" s="5">
        <f>SUM(B35:B46)</f>
        <v>-9933.701253100002</v>
      </c>
      <c r="C47" s="5">
        <f>SUM(C35:C46)</f>
        <v>1905201.8431000002</v>
      </c>
      <c r="D47" s="18">
        <f>SUM(D35:D46)</f>
        <v>1895268.1418469003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5.57421875" style="7" customWidth="1"/>
    <col min="2" max="3" width="31.7109375" style="7" customWidth="1"/>
    <col min="4" max="4" width="14.28125" style="7" bestFit="1" customWidth="1"/>
    <col min="5" max="16384" width="9.140625" style="7" customWidth="1"/>
  </cols>
  <sheetData>
    <row r="1" spans="1:2" ht="15">
      <c r="A1" s="7" t="s">
        <v>1</v>
      </c>
      <c r="B1" s="7" t="s">
        <v>26</v>
      </c>
    </row>
    <row r="2" spans="1:4" ht="15">
      <c r="A2" s="14"/>
      <c r="B2" s="14" t="s">
        <v>9</v>
      </c>
      <c r="C2" s="14" t="s">
        <v>4</v>
      </c>
      <c r="D2" s="17" t="s">
        <v>2</v>
      </c>
    </row>
    <row r="3" spans="1:4" ht="15">
      <c r="A3" s="1">
        <v>40725</v>
      </c>
      <c r="B3" s="5">
        <v>-12709.425</v>
      </c>
      <c r="C3" s="5">
        <v>128985.177</v>
      </c>
      <c r="D3" s="18">
        <f>B3+C3</f>
        <v>116275.752</v>
      </c>
    </row>
    <row r="4" spans="1:4" ht="15">
      <c r="A4" s="1">
        <v>40756</v>
      </c>
      <c r="B4" s="5">
        <v>7265.51225</v>
      </c>
      <c r="C4" s="5">
        <v>121089.847</v>
      </c>
      <c r="D4" s="18">
        <f aca="true" t="shared" si="0" ref="D4:D15">B4+C4</f>
        <v>128355.35925</v>
      </c>
    </row>
    <row r="5" spans="1:4" ht="15">
      <c r="A5" s="1">
        <v>40787</v>
      </c>
      <c r="B5" s="5">
        <v>-2148.4122</v>
      </c>
      <c r="C5" s="5">
        <v>104262.517</v>
      </c>
      <c r="D5" s="18">
        <f t="shared" si="0"/>
        <v>102114.1048</v>
      </c>
    </row>
    <row r="6" spans="1:4" ht="15">
      <c r="A6" s="1">
        <v>40817</v>
      </c>
      <c r="B6" s="5">
        <v>-6778.6546</v>
      </c>
      <c r="C6" s="5">
        <v>81007.7061</v>
      </c>
      <c r="D6" s="18">
        <f t="shared" si="0"/>
        <v>74229.0515</v>
      </c>
    </row>
    <row r="7" spans="1:4" ht="15">
      <c r="A7" s="1">
        <v>40848</v>
      </c>
      <c r="B7" s="5">
        <v>-4244.6178</v>
      </c>
      <c r="C7" s="5">
        <v>38446.6145</v>
      </c>
      <c r="D7" s="18">
        <f t="shared" si="0"/>
        <v>34201.9967</v>
      </c>
    </row>
    <row r="8" spans="1:4" ht="15">
      <c r="A8" s="1">
        <v>40878</v>
      </c>
      <c r="B8" s="5">
        <v>-7123.3457</v>
      </c>
      <c r="C8" s="5">
        <v>11192.5755</v>
      </c>
      <c r="D8" s="18">
        <f t="shared" si="0"/>
        <v>4069.229800000001</v>
      </c>
    </row>
    <row r="9" spans="1:4" ht="15">
      <c r="A9" s="1">
        <v>40909</v>
      </c>
      <c r="B9" s="5">
        <v>29493.2629</v>
      </c>
      <c r="C9" s="5">
        <v>24179.0734</v>
      </c>
      <c r="D9" s="18">
        <f t="shared" si="0"/>
        <v>53672.3363</v>
      </c>
    </row>
    <row r="10" spans="1:4" ht="15">
      <c r="A10" s="1">
        <v>40940</v>
      </c>
      <c r="B10" s="5">
        <v>49178.9675</v>
      </c>
      <c r="C10" s="5">
        <v>37669.8559</v>
      </c>
      <c r="D10" s="18">
        <f t="shared" si="0"/>
        <v>86848.8234</v>
      </c>
    </row>
    <row r="11" spans="1:4" ht="15">
      <c r="A11" s="1">
        <v>40969</v>
      </c>
      <c r="B11" s="5">
        <v>6334.62357</v>
      </c>
      <c r="C11" s="5">
        <v>66922.1015</v>
      </c>
      <c r="D11" s="18">
        <f t="shared" si="0"/>
        <v>73256.72507</v>
      </c>
    </row>
    <row r="12" spans="1:4" ht="15">
      <c r="A12" s="1">
        <v>41000</v>
      </c>
      <c r="B12" s="5">
        <v>-11103.525</v>
      </c>
      <c r="C12" s="5">
        <v>77566.3833</v>
      </c>
      <c r="D12" s="18">
        <f t="shared" si="0"/>
        <v>66462.8583</v>
      </c>
    </row>
    <row r="13" spans="1:4" ht="15">
      <c r="A13" s="1">
        <v>41030</v>
      </c>
      <c r="B13" s="5">
        <v>8335.91276</v>
      </c>
      <c r="C13" s="5">
        <v>168055.44</v>
      </c>
      <c r="D13" s="18">
        <f t="shared" si="0"/>
        <v>176391.35276</v>
      </c>
    </row>
    <row r="14" spans="1:4" ht="15">
      <c r="A14" s="15">
        <v>41061</v>
      </c>
      <c r="B14" s="16">
        <v>-11196.386</v>
      </c>
      <c r="C14" s="16">
        <v>117137.546</v>
      </c>
      <c r="D14" s="19">
        <f t="shared" si="0"/>
        <v>105941.16</v>
      </c>
    </row>
    <row r="15" spans="1:4" ht="15">
      <c r="A15" s="6" t="s">
        <v>0</v>
      </c>
      <c r="B15" s="5">
        <f>SUM(B3:B14)</f>
        <v>45303.912679999994</v>
      </c>
      <c r="C15" s="5">
        <f>SUM(C3:C14)</f>
        <v>976514.8371999998</v>
      </c>
      <c r="D15" s="18">
        <f t="shared" si="0"/>
        <v>1021818.7498799998</v>
      </c>
    </row>
    <row r="16" spans="1:4" ht="15">
      <c r="A16" s="6"/>
      <c r="B16" s="5"/>
      <c r="C16" s="5"/>
      <c r="D16" s="5"/>
    </row>
    <row r="17" spans="1:4" ht="15">
      <c r="A17" s="6" t="s">
        <v>5</v>
      </c>
      <c r="B17" s="5"/>
      <c r="C17" s="5"/>
      <c r="D17" s="5"/>
    </row>
    <row r="18" spans="1:4" ht="15">
      <c r="A18" s="14"/>
      <c r="B18" s="14" t="s">
        <v>8</v>
      </c>
      <c r="C18" s="14" t="s">
        <v>3</v>
      </c>
      <c r="D18" s="17" t="s">
        <v>2</v>
      </c>
    </row>
    <row r="19" spans="1:4" ht="15">
      <c r="A19" s="1">
        <v>40725</v>
      </c>
      <c r="B19" s="5">
        <v>-1018.497764869</v>
      </c>
      <c r="C19" s="5">
        <v>120011.172</v>
      </c>
      <c r="D19" s="18">
        <f>C19+B19</f>
        <v>118992.67423513101</v>
      </c>
    </row>
    <row r="20" spans="1:4" ht="15">
      <c r="A20" s="1">
        <v>40756</v>
      </c>
      <c r="B20" s="5">
        <v>-4253.777424476</v>
      </c>
      <c r="C20" s="5">
        <v>124787.433</v>
      </c>
      <c r="D20" s="18">
        <f aca="true" t="shared" si="1" ref="D20:D31">C20+B20</f>
        <v>120533.655575524</v>
      </c>
    </row>
    <row r="21" spans="1:4" ht="15">
      <c r="A21" s="1">
        <v>40787</v>
      </c>
      <c r="B21" s="5">
        <v>9991.011667881</v>
      </c>
      <c r="C21" s="5">
        <v>128030.921</v>
      </c>
      <c r="D21" s="18">
        <f t="shared" si="1"/>
        <v>138021.93266788102</v>
      </c>
    </row>
    <row r="22" spans="1:4" ht="15">
      <c r="A22" s="1">
        <v>40817</v>
      </c>
      <c r="B22" s="5">
        <v>7719.931510709</v>
      </c>
      <c r="C22" s="5">
        <v>76325.2902</v>
      </c>
      <c r="D22" s="18">
        <f t="shared" si="1"/>
        <v>84045.221710709</v>
      </c>
    </row>
    <row r="23" spans="1:4" ht="15">
      <c r="A23" s="1">
        <v>40848</v>
      </c>
      <c r="B23" s="5">
        <v>-20974.363261385</v>
      </c>
      <c r="C23" s="5">
        <v>40655.0966</v>
      </c>
      <c r="D23" s="18">
        <f t="shared" si="1"/>
        <v>19680.733338615</v>
      </c>
    </row>
    <row r="24" spans="1:4" ht="15">
      <c r="A24" s="1">
        <v>40878</v>
      </c>
      <c r="B24" s="5">
        <v>-17191.982269529</v>
      </c>
      <c r="C24" s="5">
        <v>7325.8146</v>
      </c>
      <c r="D24" s="18">
        <f t="shared" si="1"/>
        <v>-9866.167669528999</v>
      </c>
    </row>
    <row r="25" spans="1:4" ht="15">
      <c r="A25" s="1">
        <v>40909</v>
      </c>
      <c r="B25" s="5">
        <v>11128.024566538</v>
      </c>
      <c r="C25" s="5">
        <v>17154.4014</v>
      </c>
      <c r="D25" s="18">
        <f t="shared" si="1"/>
        <v>28282.425966538</v>
      </c>
    </row>
    <row r="26" spans="1:4" ht="15">
      <c r="A26" s="1">
        <v>40940</v>
      </c>
      <c r="B26" s="5">
        <v>-18522.334319607</v>
      </c>
      <c r="C26" s="5">
        <v>27595.81</v>
      </c>
      <c r="D26" s="18">
        <f t="shared" si="1"/>
        <v>9073.475680393</v>
      </c>
    </row>
    <row r="27" spans="1:4" ht="15">
      <c r="A27" s="1">
        <v>40969</v>
      </c>
      <c r="B27" s="5">
        <v>-9339.766240755</v>
      </c>
      <c r="C27" s="5">
        <v>64353.6941</v>
      </c>
      <c r="D27" s="18">
        <f t="shared" si="1"/>
        <v>55013.927859245</v>
      </c>
    </row>
    <row r="28" spans="1:4" ht="15">
      <c r="A28" s="1">
        <v>41000</v>
      </c>
      <c r="B28" s="5">
        <v>-2089.4015525</v>
      </c>
      <c r="C28" s="5">
        <v>72503.3105</v>
      </c>
      <c r="D28" s="18">
        <f t="shared" si="1"/>
        <v>70413.90894750001</v>
      </c>
    </row>
    <row r="29" spans="1:4" ht="15">
      <c r="A29" s="1">
        <v>41030</v>
      </c>
      <c r="B29" s="5">
        <v>-6813.821168282</v>
      </c>
      <c r="C29" s="5">
        <v>106526.714</v>
      </c>
      <c r="D29" s="18">
        <f t="shared" si="1"/>
        <v>99712.89283171801</v>
      </c>
    </row>
    <row r="30" spans="1:4" ht="15">
      <c r="A30" s="15">
        <v>41061</v>
      </c>
      <c r="B30" s="16">
        <v>2523.037363435</v>
      </c>
      <c r="C30" s="16">
        <v>112584.727</v>
      </c>
      <c r="D30" s="19">
        <f t="shared" si="1"/>
        <v>115107.764363435</v>
      </c>
    </row>
    <row r="31" spans="1:4" ht="15">
      <c r="A31" s="7" t="s">
        <v>0</v>
      </c>
      <c r="B31" s="5">
        <f>SUM(B19:B30)</f>
        <v>-48841.93889284</v>
      </c>
      <c r="C31" s="5">
        <f>SUM(C19:C30)</f>
        <v>897854.3844</v>
      </c>
      <c r="D31" s="18">
        <f t="shared" si="1"/>
        <v>849012.4455071599</v>
      </c>
    </row>
    <row r="32" spans="2:4" ht="15">
      <c r="B32" s="5"/>
      <c r="C32" s="5"/>
      <c r="D32" s="5"/>
    </row>
    <row r="33" spans="1:2" ht="15">
      <c r="A33" s="7" t="s">
        <v>6</v>
      </c>
      <c r="B33" s="7" t="s">
        <v>28</v>
      </c>
    </row>
    <row r="34" spans="1:4" ht="15">
      <c r="A34" s="14"/>
      <c r="B34" s="14" t="s">
        <v>10</v>
      </c>
      <c r="C34" s="14" t="s">
        <v>7</v>
      </c>
      <c r="D34" s="17" t="s">
        <v>2</v>
      </c>
    </row>
    <row r="35" spans="1:4" ht="15">
      <c r="A35" s="1">
        <v>40725</v>
      </c>
      <c r="B35" s="5">
        <v>-2804.2154</v>
      </c>
      <c r="C35" s="5">
        <v>128985.177</v>
      </c>
      <c r="D35" s="18">
        <f aca="true" t="shared" si="2" ref="D35:D46">B35+C35</f>
        <v>126180.9616</v>
      </c>
    </row>
    <row r="36" spans="1:4" ht="15">
      <c r="A36" s="1">
        <v>40756</v>
      </c>
      <c r="B36" s="5">
        <v>3734.70729</v>
      </c>
      <c r="C36" s="5">
        <v>121089.847</v>
      </c>
      <c r="D36" s="18">
        <f t="shared" si="2"/>
        <v>124824.55429</v>
      </c>
    </row>
    <row r="37" spans="1:4" ht="15">
      <c r="A37" s="1">
        <v>40787</v>
      </c>
      <c r="B37" s="5">
        <v>2208.06301</v>
      </c>
      <c r="C37" s="5">
        <v>104262.517</v>
      </c>
      <c r="D37" s="18">
        <f t="shared" si="2"/>
        <v>106470.58001</v>
      </c>
    </row>
    <row r="38" spans="1:4" ht="15">
      <c r="A38" s="1">
        <v>40817</v>
      </c>
      <c r="B38" s="5">
        <v>-7729.6173</v>
      </c>
      <c r="C38" s="5">
        <v>81007.7061</v>
      </c>
      <c r="D38" s="18">
        <f t="shared" si="2"/>
        <v>73278.0888</v>
      </c>
    </row>
    <row r="39" spans="1:4" ht="15">
      <c r="A39" s="1">
        <v>40848</v>
      </c>
      <c r="B39" s="5">
        <v>-3347.2027</v>
      </c>
      <c r="C39" s="5">
        <v>38446.6145</v>
      </c>
      <c r="D39" s="18">
        <f t="shared" si="2"/>
        <v>35099.4118</v>
      </c>
    </row>
    <row r="40" spans="1:4" ht="15">
      <c r="A40" s="1">
        <v>40878</v>
      </c>
      <c r="B40" s="8">
        <v>0</v>
      </c>
      <c r="C40" s="5">
        <v>11192.5755</v>
      </c>
      <c r="D40" s="18">
        <f t="shared" si="2"/>
        <v>11192.5755</v>
      </c>
    </row>
    <row r="41" spans="1:4" ht="15">
      <c r="A41" s="1">
        <v>40909</v>
      </c>
      <c r="B41" s="5">
        <v>25066.1057</v>
      </c>
      <c r="C41" s="5">
        <v>24179.0734</v>
      </c>
      <c r="D41" s="18">
        <f t="shared" si="2"/>
        <v>49245.1791</v>
      </c>
    </row>
    <row r="42" spans="1:4" ht="15">
      <c r="A42" s="1">
        <v>40940</v>
      </c>
      <c r="B42" s="5">
        <v>48240.0638</v>
      </c>
      <c r="C42" s="5">
        <v>37669.8559</v>
      </c>
      <c r="D42" s="18">
        <f t="shared" si="2"/>
        <v>85909.9197</v>
      </c>
    </row>
    <row r="43" spans="1:4" ht="15">
      <c r="A43" s="1">
        <v>40969</v>
      </c>
      <c r="B43" s="5">
        <v>5246.03068</v>
      </c>
      <c r="C43" s="5">
        <v>66922.1015</v>
      </c>
      <c r="D43" s="18">
        <f t="shared" si="2"/>
        <v>72168.13218</v>
      </c>
    </row>
    <row r="44" spans="1:4" ht="15">
      <c r="A44" s="1">
        <v>41000</v>
      </c>
      <c r="B44" s="5">
        <v>-1302.1887</v>
      </c>
      <c r="C44" s="5">
        <v>77566.3833</v>
      </c>
      <c r="D44" s="18">
        <f t="shared" si="2"/>
        <v>76264.1946</v>
      </c>
    </row>
    <row r="45" spans="1:4" ht="15">
      <c r="A45" s="1">
        <v>41030</v>
      </c>
      <c r="B45" s="5">
        <v>8177.76056</v>
      </c>
      <c r="C45" s="5">
        <v>168055.44</v>
      </c>
      <c r="D45" s="18">
        <f t="shared" si="2"/>
        <v>176233.20056</v>
      </c>
    </row>
    <row r="46" spans="1:4" ht="15">
      <c r="A46" s="15">
        <v>41061</v>
      </c>
      <c r="B46" s="16">
        <v>2426.59202</v>
      </c>
      <c r="C46" s="16">
        <v>117137.546</v>
      </c>
      <c r="D46" s="19">
        <f t="shared" si="2"/>
        <v>119564.13802</v>
      </c>
    </row>
    <row r="47" spans="1:4" ht="15">
      <c r="A47" s="7" t="s">
        <v>0</v>
      </c>
      <c r="B47" s="5">
        <f>SUM(B35:B46)</f>
        <v>79916.09895999999</v>
      </c>
      <c r="C47" s="5">
        <f>SUM(C35:C46)</f>
        <v>976514.8371999998</v>
      </c>
      <c r="D47" s="18">
        <f>SUM(D35:D46)</f>
        <v>1056430.93616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5.57421875" style="7" customWidth="1"/>
    <col min="2" max="3" width="31.7109375" style="7" customWidth="1"/>
    <col min="4" max="4" width="14.28125" style="7" bestFit="1" customWidth="1"/>
    <col min="5" max="16384" width="9.140625" style="7" customWidth="1"/>
  </cols>
  <sheetData>
    <row r="1" spans="1:2" ht="15">
      <c r="A1" s="7" t="s">
        <v>1</v>
      </c>
      <c r="B1" s="7" t="s">
        <v>26</v>
      </c>
    </row>
    <row r="2" spans="1:4" ht="15">
      <c r="A2" s="14"/>
      <c r="B2" s="14" t="s">
        <v>9</v>
      </c>
      <c r="C2" s="14" t="s">
        <v>4</v>
      </c>
      <c r="D2" s="17" t="s">
        <v>2</v>
      </c>
    </row>
    <row r="3" spans="1:4" ht="15">
      <c r="A3" s="1">
        <v>40725</v>
      </c>
      <c r="B3" s="5">
        <v>-7154.3295</v>
      </c>
      <c r="C3" s="5">
        <v>38168.7154</v>
      </c>
      <c r="D3" s="18">
        <f>B3+C3</f>
        <v>31014.3859</v>
      </c>
    </row>
    <row r="4" spans="1:4" ht="15">
      <c r="A4" s="1">
        <v>40756</v>
      </c>
      <c r="B4" s="5">
        <v>-12390.092</v>
      </c>
      <c r="C4" s="5">
        <v>28300.8481</v>
      </c>
      <c r="D4" s="18">
        <f aca="true" t="shared" si="0" ref="D4:D14">B4+C4</f>
        <v>15910.756099999999</v>
      </c>
    </row>
    <row r="5" spans="1:4" ht="15">
      <c r="A5" s="1">
        <v>40787</v>
      </c>
      <c r="B5" s="5">
        <v>-22707.699</v>
      </c>
      <c r="C5" s="5">
        <v>37519.2591</v>
      </c>
      <c r="D5" s="18">
        <f t="shared" si="0"/>
        <v>14811.560100000002</v>
      </c>
    </row>
    <row r="6" spans="1:4" ht="15">
      <c r="A6" s="1">
        <v>40817</v>
      </c>
      <c r="B6" s="5">
        <v>-3314.2802</v>
      </c>
      <c r="C6" s="5">
        <v>29642.4789</v>
      </c>
      <c r="D6" s="18">
        <f t="shared" si="0"/>
        <v>26328.198699999997</v>
      </c>
    </row>
    <row r="7" spans="1:4" ht="15">
      <c r="A7" s="1">
        <v>40848</v>
      </c>
      <c r="B7" s="5">
        <v>-3300.1821</v>
      </c>
      <c r="C7" s="5">
        <v>19971.3539</v>
      </c>
      <c r="D7" s="18">
        <f t="shared" si="0"/>
        <v>16671.171799999996</v>
      </c>
    </row>
    <row r="8" spans="1:4" ht="15">
      <c r="A8" s="1">
        <v>40878</v>
      </c>
      <c r="B8" s="5">
        <v>-2138.3446</v>
      </c>
      <c r="C8" s="5">
        <v>12057.7594</v>
      </c>
      <c r="D8" s="18">
        <f t="shared" si="0"/>
        <v>9919.4148</v>
      </c>
    </row>
    <row r="9" spans="1:4" ht="15">
      <c r="A9" s="1">
        <v>40909</v>
      </c>
      <c r="B9" s="5">
        <v>-1393.517</v>
      </c>
      <c r="C9" s="5">
        <v>10182.9614</v>
      </c>
      <c r="D9" s="18">
        <f t="shared" si="0"/>
        <v>8789.4444</v>
      </c>
    </row>
    <row r="10" spans="1:4" ht="15">
      <c r="A10" s="1">
        <v>40940</v>
      </c>
      <c r="B10" s="5">
        <v>-28.64726</v>
      </c>
      <c r="C10" s="5">
        <v>13175.6788</v>
      </c>
      <c r="D10" s="18">
        <f t="shared" si="0"/>
        <v>13147.03154</v>
      </c>
    </row>
    <row r="11" spans="1:4" ht="15">
      <c r="A11" s="1">
        <v>40969</v>
      </c>
      <c r="B11" s="5">
        <v>-1448.3199</v>
      </c>
      <c r="C11" s="5">
        <v>14856.9944</v>
      </c>
      <c r="D11" s="18">
        <f t="shared" si="0"/>
        <v>13408.6745</v>
      </c>
    </row>
    <row r="12" spans="1:4" ht="15">
      <c r="A12" s="1">
        <v>41000</v>
      </c>
      <c r="B12" s="5">
        <v>923.932107</v>
      </c>
      <c r="C12" s="5">
        <v>33372.8748</v>
      </c>
      <c r="D12" s="18">
        <f t="shared" si="0"/>
        <v>34296.806907</v>
      </c>
    </row>
    <row r="13" spans="1:4" ht="15">
      <c r="A13" s="1">
        <v>41030</v>
      </c>
      <c r="B13" s="5">
        <v>-5106.0016</v>
      </c>
      <c r="C13" s="5">
        <v>62579.9066</v>
      </c>
      <c r="D13" s="18">
        <f t="shared" si="0"/>
        <v>57473.905</v>
      </c>
    </row>
    <row r="14" spans="1:4" ht="15">
      <c r="A14" s="15">
        <v>41061</v>
      </c>
      <c r="B14" s="16">
        <v>-10542.482</v>
      </c>
      <c r="C14" s="16">
        <v>62913.3208</v>
      </c>
      <c r="D14" s="19">
        <f t="shared" si="0"/>
        <v>52370.8388</v>
      </c>
    </row>
    <row r="15" spans="1:4" ht="15">
      <c r="A15" s="6" t="s">
        <v>0</v>
      </c>
      <c r="B15" s="5">
        <f>SUM(B3:B14)</f>
        <v>-68599.963053</v>
      </c>
      <c r="C15" s="5">
        <f>SUM(C3:C14)</f>
        <v>362742.1516</v>
      </c>
      <c r="D15" s="18">
        <f>SUM(D3:D14)</f>
        <v>294142.18854699994</v>
      </c>
    </row>
    <row r="16" spans="1:4" ht="15">
      <c r="A16" s="6"/>
      <c r="B16" s="5"/>
      <c r="C16" s="5"/>
      <c r="D16" s="5"/>
    </row>
    <row r="17" spans="1:4" ht="15">
      <c r="A17" s="6" t="s">
        <v>5</v>
      </c>
      <c r="B17" s="5" t="s">
        <v>27</v>
      </c>
      <c r="C17" s="5"/>
      <c r="D17" s="5"/>
    </row>
    <row r="18" spans="1:4" ht="15">
      <c r="A18" s="14"/>
      <c r="B18" s="14" t="s">
        <v>8</v>
      </c>
      <c r="C18" s="14" t="s">
        <v>3</v>
      </c>
      <c r="D18" s="17" t="s">
        <v>2</v>
      </c>
    </row>
    <row r="19" spans="1:4" ht="15">
      <c r="A19" s="1">
        <v>40725</v>
      </c>
      <c r="B19" s="5">
        <v>6734.597788492</v>
      </c>
      <c r="C19" s="5">
        <v>37622.6026</v>
      </c>
      <c r="D19" s="18">
        <f>C19+B19</f>
        <v>44357.200388492</v>
      </c>
    </row>
    <row r="20" spans="1:4" ht="15">
      <c r="A20" s="1">
        <v>40756</v>
      </c>
      <c r="B20" s="5">
        <v>12023.002753006</v>
      </c>
      <c r="C20" s="5">
        <v>31294.4868</v>
      </c>
      <c r="D20" s="18">
        <f aca="true" t="shared" si="1" ref="D20:D31">C20+B20</f>
        <v>43317.489553006</v>
      </c>
    </row>
    <row r="21" spans="1:4" ht="15">
      <c r="A21" s="1">
        <v>40787</v>
      </c>
      <c r="B21" s="5">
        <v>6042.88174033</v>
      </c>
      <c r="C21" s="5">
        <v>46467.0561</v>
      </c>
      <c r="D21" s="18">
        <f t="shared" si="1"/>
        <v>52509.93784033</v>
      </c>
    </row>
    <row r="22" spans="1:4" ht="15">
      <c r="A22" s="1">
        <v>40817</v>
      </c>
      <c r="B22" s="5">
        <v>3156.417171296</v>
      </c>
      <c r="C22" s="5">
        <v>26700.4233</v>
      </c>
      <c r="D22" s="18">
        <f t="shared" si="1"/>
        <v>29856.840471296</v>
      </c>
    </row>
    <row r="23" spans="1:4" ht="15">
      <c r="A23" s="1">
        <v>40848</v>
      </c>
      <c r="B23" s="5">
        <v>2953.485119707</v>
      </c>
      <c r="C23" s="5">
        <v>16743.8093</v>
      </c>
      <c r="D23" s="18">
        <f t="shared" si="1"/>
        <v>19697.294419707003</v>
      </c>
    </row>
    <row r="24" spans="1:4" ht="15">
      <c r="A24" s="1">
        <v>40878</v>
      </c>
      <c r="B24" s="5">
        <v>1739.090044565</v>
      </c>
      <c r="C24" s="5">
        <v>11474.2874</v>
      </c>
      <c r="D24" s="18">
        <f t="shared" si="1"/>
        <v>13213.377444565</v>
      </c>
    </row>
    <row r="25" spans="1:4" ht="15">
      <c r="A25" s="1">
        <v>40909</v>
      </c>
      <c r="B25" s="5">
        <v>905.198551321</v>
      </c>
      <c r="C25" s="5">
        <v>10715.4035</v>
      </c>
      <c r="D25" s="18">
        <f t="shared" si="1"/>
        <v>11620.602051321</v>
      </c>
    </row>
    <row r="26" spans="1:4" ht="15">
      <c r="A26" s="1">
        <v>40940</v>
      </c>
      <c r="B26" s="5">
        <v>-327.902558169</v>
      </c>
      <c r="C26" s="5">
        <v>12287.5983</v>
      </c>
      <c r="D26" s="18">
        <f t="shared" si="1"/>
        <v>11959.695741831</v>
      </c>
    </row>
    <row r="27" spans="1:4" ht="15">
      <c r="A27" s="1">
        <v>40969</v>
      </c>
      <c r="B27" s="5">
        <v>993.985968412</v>
      </c>
      <c r="C27" s="5">
        <v>12984.296</v>
      </c>
      <c r="D27" s="18">
        <f t="shared" si="1"/>
        <v>13978.281968412</v>
      </c>
    </row>
    <row r="28" spans="1:4" ht="15">
      <c r="A28" s="1">
        <v>41000</v>
      </c>
      <c r="B28" s="5">
        <v>472.08315825</v>
      </c>
      <c r="C28" s="5">
        <v>24509.5593</v>
      </c>
      <c r="D28" s="18">
        <f t="shared" si="1"/>
        <v>24981.64245825</v>
      </c>
    </row>
    <row r="29" spans="1:4" ht="15">
      <c r="A29" s="1">
        <v>41030</v>
      </c>
      <c r="B29" s="5">
        <v>4215.800822022</v>
      </c>
      <c r="C29" s="5">
        <v>29404.7728</v>
      </c>
      <c r="D29" s="18">
        <f t="shared" si="1"/>
        <v>33620.573622022</v>
      </c>
    </row>
    <row r="30" spans="1:4" ht="15">
      <c r="A30" s="15">
        <v>41061</v>
      </c>
      <c r="B30" s="16">
        <v>4819.044982979</v>
      </c>
      <c r="C30" s="16">
        <v>41792.8765</v>
      </c>
      <c r="D30" s="19">
        <f t="shared" si="1"/>
        <v>46611.921482979</v>
      </c>
    </row>
    <row r="31" spans="1:4" ht="15">
      <c r="A31" s="7" t="s">
        <v>0</v>
      </c>
      <c r="B31" s="5">
        <f>SUM(B19:B30)</f>
        <v>43727.68554221101</v>
      </c>
      <c r="C31" s="5">
        <f>SUM(C19:C30)</f>
        <v>301997.1719</v>
      </c>
      <c r="D31" s="18">
        <f t="shared" si="1"/>
        <v>345724.857442211</v>
      </c>
    </row>
    <row r="32" spans="2:4" ht="15">
      <c r="B32" s="5"/>
      <c r="C32" s="5"/>
      <c r="D32" s="5"/>
    </row>
    <row r="33" spans="1:2" ht="15">
      <c r="A33" s="7" t="s">
        <v>6</v>
      </c>
      <c r="B33" s="7" t="s">
        <v>28</v>
      </c>
    </row>
    <row r="34" spans="1:4" ht="15">
      <c r="A34" s="14"/>
      <c r="B34" s="14" t="s">
        <v>10</v>
      </c>
      <c r="C34" s="14" t="s">
        <v>7</v>
      </c>
      <c r="D34" s="17" t="s">
        <v>2</v>
      </c>
    </row>
    <row r="35" spans="1:4" ht="15">
      <c r="A35" s="1">
        <v>40725</v>
      </c>
      <c r="B35" s="5">
        <v>-8581.7039</v>
      </c>
      <c r="C35" s="5">
        <v>38168.7154</v>
      </c>
      <c r="D35" s="18">
        <f aca="true" t="shared" si="2" ref="D35:D46">B35+C35</f>
        <v>29587.0115</v>
      </c>
    </row>
    <row r="36" spans="1:4" ht="15">
      <c r="A36" s="1">
        <v>40756</v>
      </c>
      <c r="B36" s="5">
        <v>-13840.202</v>
      </c>
      <c r="C36" s="5">
        <v>28300.8481</v>
      </c>
      <c r="D36" s="18">
        <f t="shared" si="2"/>
        <v>14460.6461</v>
      </c>
    </row>
    <row r="37" spans="1:4" ht="15">
      <c r="A37" s="1">
        <v>40787</v>
      </c>
      <c r="B37" s="5">
        <v>-8782.4354</v>
      </c>
      <c r="C37" s="5">
        <v>37519.2591</v>
      </c>
      <c r="D37" s="18">
        <f t="shared" si="2"/>
        <v>28736.8237</v>
      </c>
    </row>
    <row r="38" spans="1:4" ht="15">
      <c r="A38" s="1">
        <v>40817</v>
      </c>
      <c r="B38" s="5">
        <v>-5059.689</v>
      </c>
      <c r="C38" s="5">
        <v>29642.4789</v>
      </c>
      <c r="D38" s="18">
        <f t="shared" si="2"/>
        <v>24582.789899999996</v>
      </c>
    </row>
    <row r="39" spans="1:4" ht="15">
      <c r="A39" s="1">
        <v>40848</v>
      </c>
      <c r="B39" s="5">
        <v>-3922.27</v>
      </c>
      <c r="C39" s="5">
        <v>19971.3539</v>
      </c>
      <c r="D39" s="18">
        <f t="shared" si="2"/>
        <v>16049.083899999998</v>
      </c>
    </row>
    <row r="40" spans="1:4" ht="15">
      <c r="A40" s="1">
        <v>40878</v>
      </c>
      <c r="B40" s="5">
        <v>-2194.3231</v>
      </c>
      <c r="C40" s="5">
        <v>12057.7594</v>
      </c>
      <c r="D40" s="18">
        <f t="shared" si="2"/>
        <v>9863.436300000001</v>
      </c>
    </row>
    <row r="41" spans="1:4" ht="15">
      <c r="A41" s="1">
        <v>40909</v>
      </c>
      <c r="B41" s="5">
        <v>-1421.3567</v>
      </c>
      <c r="C41" s="5">
        <v>10182.9614</v>
      </c>
      <c r="D41" s="18">
        <f t="shared" si="2"/>
        <v>8761.6047</v>
      </c>
    </row>
    <row r="42" spans="1:4" ht="15">
      <c r="A42" s="1">
        <v>40940</v>
      </c>
      <c r="B42" s="5">
        <v>-43.065484</v>
      </c>
      <c r="C42" s="5">
        <v>13175.6788</v>
      </c>
      <c r="D42" s="18">
        <f t="shared" si="2"/>
        <v>13132.613315999999</v>
      </c>
    </row>
    <row r="43" spans="1:4" ht="15">
      <c r="A43" s="1">
        <v>40969</v>
      </c>
      <c r="B43" s="5">
        <v>-1506.5587</v>
      </c>
      <c r="C43" s="5">
        <v>14856.9944</v>
      </c>
      <c r="D43" s="18">
        <f t="shared" si="2"/>
        <v>13350.4357</v>
      </c>
    </row>
    <row r="44" spans="1:4" ht="15">
      <c r="A44" s="1">
        <v>41000</v>
      </c>
      <c r="B44" s="5">
        <v>-1037.4325</v>
      </c>
      <c r="C44" s="5">
        <v>33372.8748</v>
      </c>
      <c r="D44" s="18">
        <f t="shared" si="2"/>
        <v>32335.4423</v>
      </c>
    </row>
    <row r="45" spans="1:4" ht="15">
      <c r="A45" s="1">
        <v>41030</v>
      </c>
      <c r="B45" s="5">
        <v>-4419.8307</v>
      </c>
      <c r="C45" s="5">
        <v>62579.9066</v>
      </c>
      <c r="D45" s="18">
        <f t="shared" si="2"/>
        <v>58160.0759</v>
      </c>
    </row>
    <row r="46" spans="1:4" ht="15">
      <c r="A46" s="15">
        <v>41061</v>
      </c>
      <c r="B46" s="16">
        <v>-6035.4609</v>
      </c>
      <c r="C46" s="16">
        <v>62913.3208</v>
      </c>
      <c r="D46" s="19">
        <f t="shared" si="2"/>
        <v>56877.8599</v>
      </c>
    </row>
    <row r="47" spans="1:4" ht="15">
      <c r="A47" s="7" t="s">
        <v>0</v>
      </c>
      <c r="B47" s="5">
        <f>SUM(B35:B46)</f>
        <v>-56844.32838399999</v>
      </c>
      <c r="C47" s="5">
        <f>SUM(C35:C46)</f>
        <v>362742.1516</v>
      </c>
      <c r="D47" s="18">
        <f>SUM(D35:D46)</f>
        <v>305897.823216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5.57421875" style="7" customWidth="1"/>
    <col min="2" max="3" width="31.7109375" style="7" customWidth="1"/>
    <col min="4" max="4" width="14.28125" style="7" bestFit="1" customWidth="1"/>
    <col min="5" max="16384" width="9.140625" style="7" customWidth="1"/>
  </cols>
  <sheetData>
    <row r="1" spans="1:2" ht="15">
      <c r="A1" s="7" t="s">
        <v>1</v>
      </c>
      <c r="B1" s="7" t="s">
        <v>26</v>
      </c>
    </row>
    <row r="2" spans="1:4" ht="15">
      <c r="A2" s="14"/>
      <c r="B2" s="14" t="s">
        <v>9</v>
      </c>
      <c r="C2" s="14" t="s">
        <v>4</v>
      </c>
      <c r="D2" s="17" t="s">
        <v>2</v>
      </c>
    </row>
    <row r="3" spans="1:4" ht="15">
      <c r="A3" s="1">
        <v>40725</v>
      </c>
      <c r="B3" s="5">
        <v>-4196.9706</v>
      </c>
      <c r="C3" s="5">
        <v>42778.4455</v>
      </c>
      <c r="D3" s="18">
        <f>B3+C3</f>
        <v>38581.4749</v>
      </c>
    </row>
    <row r="4" spans="1:4" ht="15">
      <c r="A4" s="1">
        <v>40756</v>
      </c>
      <c r="B4" s="5">
        <v>-4003.6577</v>
      </c>
      <c r="C4" s="5">
        <v>44238.0394</v>
      </c>
      <c r="D4" s="18">
        <f aca="true" t="shared" si="0" ref="D4:D15">B4+C4</f>
        <v>40234.3817</v>
      </c>
    </row>
    <row r="5" spans="1:4" ht="15">
      <c r="A5" s="1">
        <v>40787</v>
      </c>
      <c r="B5" s="5">
        <v>-4478.177</v>
      </c>
      <c r="C5" s="5">
        <v>41165.6512</v>
      </c>
      <c r="D5" s="18">
        <f t="shared" si="0"/>
        <v>36687.4742</v>
      </c>
    </row>
    <row r="6" spans="1:4" ht="15">
      <c r="A6" s="1">
        <v>40817</v>
      </c>
      <c r="B6" s="5">
        <v>-4262.9602</v>
      </c>
      <c r="C6" s="5">
        <v>48961.2047</v>
      </c>
      <c r="D6" s="18">
        <f t="shared" si="0"/>
        <v>44698.2445</v>
      </c>
    </row>
    <row r="7" spans="1:4" ht="15">
      <c r="A7" s="1">
        <v>40848</v>
      </c>
      <c r="B7" s="5">
        <v>-5658.3545</v>
      </c>
      <c r="C7" s="5">
        <v>26261.6375</v>
      </c>
      <c r="D7" s="18">
        <f t="shared" si="0"/>
        <v>20603.283</v>
      </c>
    </row>
    <row r="8" spans="1:4" ht="15">
      <c r="A8" s="1">
        <v>40878</v>
      </c>
      <c r="B8" s="5">
        <v>-2380.2985</v>
      </c>
      <c r="C8" s="5">
        <v>18300.6412</v>
      </c>
      <c r="D8" s="18">
        <f t="shared" si="0"/>
        <v>15920.342699999997</v>
      </c>
    </row>
    <row r="9" spans="1:4" ht="15">
      <c r="A9" s="1">
        <v>40909</v>
      </c>
      <c r="B9" s="5">
        <v>-1309.7488</v>
      </c>
      <c r="C9" s="5">
        <v>16951.7338</v>
      </c>
      <c r="D9" s="18">
        <f t="shared" si="0"/>
        <v>15641.985000000002</v>
      </c>
    </row>
    <row r="10" spans="1:4" ht="15">
      <c r="A10" s="1">
        <v>40940</v>
      </c>
      <c r="B10" s="5">
        <v>-661.58281</v>
      </c>
      <c r="C10" s="5">
        <v>17512.9244</v>
      </c>
      <c r="D10" s="18">
        <f t="shared" si="0"/>
        <v>16851.34159</v>
      </c>
    </row>
    <row r="11" spans="1:4" ht="15">
      <c r="A11" s="1">
        <v>40969</v>
      </c>
      <c r="B11" s="5">
        <v>-675.04015</v>
      </c>
      <c r="C11" s="5">
        <v>23426.5179</v>
      </c>
      <c r="D11" s="18">
        <f t="shared" si="0"/>
        <v>22751.47775</v>
      </c>
    </row>
    <row r="12" spans="1:4" ht="15">
      <c r="A12" s="1">
        <v>41000</v>
      </c>
      <c r="B12" s="5">
        <v>-2059.5755</v>
      </c>
      <c r="C12" s="5">
        <v>35167.7199</v>
      </c>
      <c r="D12" s="18">
        <f t="shared" si="0"/>
        <v>33108.1444</v>
      </c>
    </row>
    <row r="13" spans="1:4" ht="15">
      <c r="A13" s="1">
        <v>41030</v>
      </c>
      <c r="B13" s="5">
        <v>-2740.4989</v>
      </c>
      <c r="C13" s="5">
        <v>75198.2899</v>
      </c>
      <c r="D13" s="18">
        <f t="shared" si="0"/>
        <v>72457.791</v>
      </c>
    </row>
    <row r="14" spans="1:4" ht="15">
      <c r="A14" s="15">
        <v>41061</v>
      </c>
      <c r="B14" s="16">
        <v>-3497.435</v>
      </c>
      <c r="C14" s="16">
        <v>54145.5631</v>
      </c>
      <c r="D14" s="19">
        <f t="shared" si="0"/>
        <v>50648.1281</v>
      </c>
    </row>
    <row r="15" spans="1:4" ht="15">
      <c r="A15" s="6" t="s">
        <v>0</v>
      </c>
      <c r="B15" s="5">
        <f>SUM(B3:B14)</f>
        <v>-35924.299660000004</v>
      </c>
      <c r="C15" s="5">
        <f>SUM(C3:C14)</f>
        <v>444108.3685</v>
      </c>
      <c r="D15" s="18">
        <f t="shared" si="0"/>
        <v>408184.06883999996</v>
      </c>
    </row>
    <row r="16" spans="1:4" ht="15">
      <c r="A16" s="6"/>
      <c r="B16" s="5"/>
      <c r="C16" s="5"/>
      <c r="D16" s="5"/>
    </row>
    <row r="17" spans="1:4" ht="15">
      <c r="A17" s="6" t="s">
        <v>5</v>
      </c>
      <c r="B17" s="5" t="s">
        <v>27</v>
      </c>
      <c r="C17" s="5"/>
      <c r="D17" s="5"/>
    </row>
    <row r="18" spans="1:4" ht="15">
      <c r="A18" s="14"/>
      <c r="B18" s="14" t="s">
        <v>8</v>
      </c>
      <c r="C18" s="14" t="s">
        <v>3</v>
      </c>
      <c r="D18" s="17" t="s">
        <v>2</v>
      </c>
    </row>
    <row r="19" spans="1:4" ht="15">
      <c r="A19" s="1">
        <v>40725</v>
      </c>
      <c r="B19" s="5">
        <v>1278.553274693</v>
      </c>
      <c r="C19" s="5">
        <v>42828.8128</v>
      </c>
      <c r="D19" s="18">
        <f>C19+B19</f>
        <v>44107.366074692996</v>
      </c>
    </row>
    <row r="20" spans="1:4" ht="15">
      <c r="A20" s="1">
        <v>40756</v>
      </c>
      <c r="B20" s="5">
        <v>1629.337002634</v>
      </c>
      <c r="C20" s="5">
        <v>45931.2608</v>
      </c>
      <c r="D20" s="18">
        <f aca="true" t="shared" si="1" ref="D20:D31">C20+B20</f>
        <v>47560.597802633994</v>
      </c>
    </row>
    <row r="21" spans="1:4" ht="15">
      <c r="A21" s="1">
        <v>40787</v>
      </c>
      <c r="B21" s="5">
        <v>3380.172415462</v>
      </c>
      <c r="C21" s="5">
        <v>38552.2056</v>
      </c>
      <c r="D21" s="18">
        <f t="shared" si="1"/>
        <v>41932.378015462</v>
      </c>
    </row>
    <row r="22" spans="1:4" ht="15">
      <c r="A22" s="1">
        <v>40817</v>
      </c>
      <c r="B22" s="5">
        <v>3433.927695324</v>
      </c>
      <c r="C22" s="5">
        <v>42706.7856</v>
      </c>
      <c r="D22" s="18">
        <f t="shared" si="1"/>
        <v>46140.713295324</v>
      </c>
    </row>
    <row r="23" spans="1:4" ht="15">
      <c r="A23" s="1">
        <v>40848</v>
      </c>
      <c r="B23" s="5">
        <v>3427.59857238</v>
      </c>
      <c r="C23" s="5">
        <v>20568.3842</v>
      </c>
      <c r="D23" s="18">
        <f t="shared" si="1"/>
        <v>23995.98277238</v>
      </c>
    </row>
    <row r="24" spans="1:4" ht="15">
      <c r="A24" s="1">
        <v>40878</v>
      </c>
      <c r="B24" s="5">
        <v>2488.450026005</v>
      </c>
      <c r="C24" s="5">
        <v>17554.4687</v>
      </c>
      <c r="D24" s="18">
        <f t="shared" si="1"/>
        <v>20042.918726005002</v>
      </c>
    </row>
    <row r="25" spans="1:4" ht="15">
      <c r="A25" s="1">
        <v>40909</v>
      </c>
      <c r="B25" s="5">
        <v>1326.433603468</v>
      </c>
      <c r="C25" s="5">
        <v>17806.9931</v>
      </c>
      <c r="D25" s="18">
        <f t="shared" si="1"/>
        <v>19133.426703468</v>
      </c>
    </row>
    <row r="26" spans="1:4" ht="15">
      <c r="A26" s="1">
        <v>40940</v>
      </c>
      <c r="B26" s="5">
        <v>427.05138095</v>
      </c>
      <c r="C26" s="5">
        <v>16037.2229</v>
      </c>
      <c r="D26" s="18">
        <f t="shared" si="1"/>
        <v>16464.27428095</v>
      </c>
    </row>
    <row r="27" spans="1:4" ht="15">
      <c r="A27" s="1">
        <v>40969</v>
      </c>
      <c r="B27" s="5">
        <v>828.704501024</v>
      </c>
      <c r="C27" s="5">
        <v>19072.5462</v>
      </c>
      <c r="D27" s="18">
        <f t="shared" si="1"/>
        <v>19901.250701024</v>
      </c>
    </row>
    <row r="28" spans="1:4" ht="15">
      <c r="A28" s="1">
        <v>41000</v>
      </c>
      <c r="B28" s="5">
        <v>1612.794282723</v>
      </c>
      <c r="C28" s="5">
        <v>23977.4975</v>
      </c>
      <c r="D28" s="18">
        <f t="shared" si="1"/>
        <v>25590.291782723</v>
      </c>
    </row>
    <row r="29" spans="1:4" ht="15">
      <c r="A29" s="1">
        <v>41030</v>
      </c>
      <c r="B29" s="5">
        <v>2480.275424645</v>
      </c>
      <c r="C29" s="5">
        <v>35042.7618</v>
      </c>
      <c r="D29" s="18">
        <f t="shared" si="1"/>
        <v>37523.037224645</v>
      </c>
    </row>
    <row r="30" spans="1:4" ht="15">
      <c r="A30" s="15">
        <v>41061</v>
      </c>
      <c r="B30" s="16">
        <v>1212.288037454</v>
      </c>
      <c r="C30" s="16">
        <v>33782.1432</v>
      </c>
      <c r="D30" s="19">
        <f t="shared" si="1"/>
        <v>34994.431237454</v>
      </c>
    </row>
    <row r="31" spans="1:4" ht="15">
      <c r="A31" s="7" t="s">
        <v>0</v>
      </c>
      <c r="B31" s="5">
        <f>SUM(B19:B30)</f>
        <v>23525.586216762003</v>
      </c>
      <c r="C31" s="5">
        <f>SUM(C19:C30)</f>
        <v>353861.08239999996</v>
      </c>
      <c r="D31" s="18">
        <f t="shared" si="1"/>
        <v>377386.668616762</v>
      </c>
    </row>
    <row r="32" spans="2:4" ht="15">
      <c r="B32" s="5"/>
      <c r="C32" s="5"/>
      <c r="D32" s="5"/>
    </row>
    <row r="33" spans="1:2" ht="15">
      <c r="A33" s="7" t="s">
        <v>6</v>
      </c>
      <c r="B33" s="7" t="s">
        <v>28</v>
      </c>
    </row>
    <row r="34" spans="1:4" ht="15">
      <c r="A34" s="14"/>
      <c r="B34" s="14" t="s">
        <v>10</v>
      </c>
      <c r="C34" s="14" t="s">
        <v>7</v>
      </c>
      <c r="D34" s="17" t="s">
        <v>2</v>
      </c>
    </row>
    <row r="35" spans="1:4" ht="15">
      <c r="A35" s="1">
        <v>40725</v>
      </c>
      <c r="B35" s="5">
        <v>-2207.8253</v>
      </c>
      <c r="C35" s="5">
        <v>42778.4455</v>
      </c>
      <c r="D35" s="18">
        <f aca="true" t="shared" si="2" ref="D35:D46">B35+C35</f>
        <v>40570.620200000005</v>
      </c>
    </row>
    <row r="36" spans="1:4" ht="15">
      <c r="A36" s="1">
        <v>40756</v>
      </c>
      <c r="B36" s="5">
        <v>-2934.8419</v>
      </c>
      <c r="C36" s="5">
        <v>44238.0394</v>
      </c>
      <c r="D36" s="18">
        <f t="shared" si="2"/>
        <v>41303.1975</v>
      </c>
    </row>
    <row r="37" spans="1:4" ht="15">
      <c r="A37" s="1">
        <v>40787</v>
      </c>
      <c r="B37" s="5">
        <v>-3983.5372</v>
      </c>
      <c r="C37" s="5">
        <v>41165.6512</v>
      </c>
      <c r="D37" s="18">
        <f t="shared" si="2"/>
        <v>37182.114</v>
      </c>
    </row>
    <row r="38" spans="1:4" ht="15">
      <c r="A38" s="1">
        <v>40817</v>
      </c>
      <c r="B38" s="5">
        <v>-4547.9009</v>
      </c>
      <c r="C38" s="5">
        <v>48961.2047</v>
      </c>
      <c r="D38" s="18">
        <f t="shared" si="2"/>
        <v>44413.3038</v>
      </c>
    </row>
    <row r="39" spans="1:4" ht="15">
      <c r="A39" s="1">
        <v>40848</v>
      </c>
      <c r="B39" s="5">
        <v>-5383.9971</v>
      </c>
      <c r="C39" s="5">
        <v>26261.6375</v>
      </c>
      <c r="D39" s="18">
        <f t="shared" si="2"/>
        <v>20877.6404</v>
      </c>
    </row>
    <row r="40" spans="1:4" ht="15">
      <c r="A40" s="1">
        <v>40878</v>
      </c>
      <c r="B40" s="5">
        <v>-2351.452</v>
      </c>
      <c r="C40" s="5">
        <v>18300.6412</v>
      </c>
      <c r="D40" s="18">
        <f t="shared" si="2"/>
        <v>15949.189199999997</v>
      </c>
    </row>
    <row r="41" spans="1:4" ht="15">
      <c r="A41" s="1">
        <v>40909</v>
      </c>
      <c r="B41" s="5">
        <v>-1781.0649</v>
      </c>
      <c r="C41" s="5">
        <v>16951.7338</v>
      </c>
      <c r="D41" s="18">
        <f t="shared" si="2"/>
        <v>15170.668900000002</v>
      </c>
    </row>
    <row r="42" spans="1:4" ht="15">
      <c r="A42" s="1">
        <v>40940</v>
      </c>
      <c r="B42" s="5">
        <v>-744.52602</v>
      </c>
      <c r="C42" s="5">
        <v>17512.9244</v>
      </c>
      <c r="D42" s="18">
        <f t="shared" si="2"/>
        <v>16768.39838</v>
      </c>
    </row>
    <row r="43" spans="1:4" ht="15">
      <c r="A43" s="1">
        <v>40969</v>
      </c>
      <c r="B43" s="5">
        <v>-763.6724</v>
      </c>
      <c r="C43" s="5">
        <v>23426.5179</v>
      </c>
      <c r="D43" s="18">
        <f t="shared" si="2"/>
        <v>22662.8455</v>
      </c>
    </row>
    <row r="44" spans="1:4" ht="15">
      <c r="A44" s="1">
        <v>41000</v>
      </c>
      <c r="B44" s="5">
        <v>-2344.8044</v>
      </c>
      <c r="C44" s="5">
        <v>35167.7199</v>
      </c>
      <c r="D44" s="18">
        <f t="shared" si="2"/>
        <v>32822.915499999996</v>
      </c>
    </row>
    <row r="45" spans="1:4" ht="15">
      <c r="A45" s="1">
        <v>41030</v>
      </c>
      <c r="B45" s="5">
        <v>-3148.6221</v>
      </c>
      <c r="C45" s="5">
        <v>75198.2899</v>
      </c>
      <c r="D45" s="18">
        <f t="shared" si="2"/>
        <v>72049.66780000001</v>
      </c>
    </row>
    <row r="46" spans="1:4" ht="15">
      <c r="A46" s="15">
        <v>41061</v>
      </c>
      <c r="B46" s="16">
        <v>-2151.148</v>
      </c>
      <c r="C46" s="16">
        <v>54145.5631</v>
      </c>
      <c r="D46" s="19">
        <f t="shared" si="2"/>
        <v>51994.4151</v>
      </c>
    </row>
    <row r="47" spans="1:4" ht="15">
      <c r="A47" s="7" t="s">
        <v>0</v>
      </c>
      <c r="B47" s="5">
        <f>SUM(B35:B46)</f>
        <v>-32343.392220000005</v>
      </c>
      <c r="C47" s="5">
        <f>SUM(C35:C46)</f>
        <v>444108.3685</v>
      </c>
      <c r="D47" s="18">
        <f>SUM(D35:D46)</f>
        <v>411764.97627999994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ahundiwale</dc:creator>
  <cp:keywords/>
  <dc:description/>
  <cp:lastModifiedBy>Kirsten, Christine</cp:lastModifiedBy>
  <dcterms:created xsi:type="dcterms:W3CDTF">2013-04-13T23:54:15Z</dcterms:created>
  <dcterms:modified xsi:type="dcterms:W3CDTF">2013-04-29T18:30:19Z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Web conference May 1, 2013|38bd8628-fabc-4dfa-b477-1b303187d668</vt:lpwstr>
  </property>
  <property fmtid="{D5CDD505-2E9C-101B-9397-08002B2CF9AE}" pid="4" name="ISOTopicTaxHTFiel">
    <vt:lpwstr>Stakeholder processes|71659ab1-dac7-419e-9529-abc47c232b66</vt:lpwstr>
  </property>
  <property fmtid="{D5CDD505-2E9C-101B-9397-08002B2CF9AE}" pid="5" name="ISOTop">
    <vt:lpwstr>5;#Stakeholder processes|71659ab1-dac7-419e-9529-abc47c232b66</vt:lpwstr>
  </property>
  <property fmtid="{D5CDD505-2E9C-101B-9397-08002B2CF9AE}" pid="6" name="ISOKeywordsTaxHTFiel">
    <vt:lpwstr>stakeholder meeting|8025968f-9056-4c6d-a251-ca47de55a03d;Technical Documentation|b9a56eae-e0f6-4439-8844-c2164f7e3cc6</vt:lpwstr>
  </property>
  <property fmtid="{D5CDD505-2E9C-101B-9397-08002B2CF9AE}" pid="7" name="ISOKeywor">
    <vt:lpwstr>185;#stakeholder meeting|8025968f-9056-4c6d-a251-ca47de55a03d;#377;#Technical Documentation|b9a56eae-e0f6-4439-8844-c2164f7e3cc6</vt:lpwstr>
  </property>
  <property fmtid="{D5CDD505-2E9C-101B-9397-08002B2CF9AE}" pid="8" name="m9e70a6096144fc698577b786817f2">
    <vt:lpwstr>Archived|0019c6e1-8c5e-460c-a653-a944372c5015</vt:lpwstr>
  </property>
  <property fmtid="{D5CDD505-2E9C-101B-9397-08002B2CF9AE}" pid="9" name="ISOArchi">
    <vt:lpwstr>3;#Archived|0019c6e1-8c5e-460c-a653-a944372c5015</vt:lpwstr>
  </property>
  <property fmtid="{D5CDD505-2E9C-101B-9397-08002B2CF9AE}" pid="10" name="ISOGro">
    <vt:lpwstr>5125;#Web conference May 1, 2013|38bd8628-fabc-4dfa-b477-1b303187d668</vt:lpwstr>
  </property>
  <property fmtid="{D5CDD505-2E9C-101B-9397-08002B2CF9AE}" pid="11" name="TaxCatchA">
    <vt:lpwstr>377;#Technical Documentation|b9a56eae-e0f6-4439-8844-c2164f7e3cc6;#185;#stakeholder meeting|8025968f-9056-4c6d-a251-ca47de55a03d;#3;#Archived|0019c6e1-8c5e-460c-a653-a944372c5015;#5125;#Web conference May 1, 2013|38bd8628-fabc-4dfa-b477-1b303187d668;#5;#S</vt:lpwstr>
  </property>
  <property fmtid="{D5CDD505-2E9C-101B-9397-08002B2CF9AE}" pid="12" name="ParentISOGrou">
    <vt:lpwstr>FERC Order No 764 market changes - papers and proposals|6eb8f52d-8e77-4ae9-8119-453d64bd8374</vt:lpwstr>
  </property>
</Properties>
</file>