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270" windowWidth="15000" windowHeight="5925" tabRatio="776" activeTab="0"/>
  </bookViews>
  <sheets>
    <sheet name="MSG-NON-OVERLAP-DOP=Me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Ramanathan, Uma</author>
  </authors>
  <commentList>
    <comment ref="D50" authorId="0">
      <text>
        <r>
          <rPr>
            <sz val="9"/>
            <rFont val="Tahoma"/>
            <family val="2"/>
          </rPr>
          <t xml:space="preserve">Resource has shortfall and the IFM BCR will  get settled in CC 6630.
</t>
        </r>
      </text>
    </comment>
    <comment ref="D64" authorId="0">
      <text>
        <r>
          <rPr>
            <sz val="9"/>
            <rFont val="Tahoma"/>
            <family val="2"/>
          </rPr>
          <t xml:space="preserve">Resource has surplus in combined RUC and RTM.  RTM BCR will be $0.00 in CC 6620.
</t>
        </r>
      </text>
    </comment>
  </commentList>
</comments>
</file>

<file path=xl/sharedStrings.xml><?xml version="1.0" encoding="utf-8"?>
<sst xmlns="http://schemas.openxmlformats.org/spreadsheetml/2006/main" count="80" uniqueCount="66">
  <si>
    <t>MW</t>
  </si>
  <si>
    <t>DA MEAF</t>
  </si>
  <si>
    <t>RT MEAF</t>
  </si>
  <si>
    <t>PMIN</t>
  </si>
  <si>
    <t>PMAX</t>
  </si>
  <si>
    <t>MLC Amount</t>
  </si>
  <si>
    <t>Transition Cost</t>
  </si>
  <si>
    <t>SUC</t>
  </si>
  <si>
    <t>IFM MLC Amount</t>
  </si>
  <si>
    <t>IFM SUC</t>
  </si>
  <si>
    <t>IFM Energy Bid Cost</t>
  </si>
  <si>
    <t>IFM Total Bid Cost</t>
  </si>
  <si>
    <t>IFM MLE Energy Revenue</t>
  </si>
  <si>
    <t>IFM Energy Revenue</t>
  </si>
  <si>
    <t>IFM Total Revenue</t>
  </si>
  <si>
    <t>IFM Net Amount</t>
  </si>
  <si>
    <t>RTM TC Amount</t>
  </si>
  <si>
    <t>RTM Total Bid Cost</t>
  </si>
  <si>
    <t>RTM Total Revenue</t>
  </si>
  <si>
    <t>RTM Net Amount</t>
  </si>
  <si>
    <t>BCR Net Amount</t>
  </si>
  <si>
    <t>NA</t>
  </si>
  <si>
    <t>FMM Schedule</t>
  </si>
  <si>
    <t>FMM Price</t>
  </si>
  <si>
    <t xml:space="preserve">RTD Bid Price (C2) </t>
  </si>
  <si>
    <t>RTD LMP</t>
  </si>
  <si>
    <t>RT Performance Metric</t>
  </si>
  <si>
    <t xml:space="preserve">FMM Minimum Load Energy </t>
  </si>
  <si>
    <t>Current Calculation</t>
  </si>
  <si>
    <t>RIMPR1/FERC 764 Calculation</t>
  </si>
  <si>
    <t xml:space="preserve"> Expected Energy Types</t>
  </si>
  <si>
    <t>FMM Optimal Energy (FMM OE)</t>
  </si>
  <si>
    <t>RTD Optimal Energy (RTD OE)</t>
  </si>
  <si>
    <t>RTPD Bid Price (C2)</t>
  </si>
  <si>
    <t>DA Modified MEAF</t>
  </si>
  <si>
    <t xml:space="preserve">RTM MLC Amount </t>
  </si>
  <si>
    <t>DA CAISO Commitment on C1</t>
  </si>
  <si>
    <t>RTM CAISO Commitment on C2</t>
  </si>
  <si>
    <t>RTM Energy Bid Cost - RTD OE</t>
  </si>
  <si>
    <t>RTM Energy Bid Cost - FMM OE</t>
  </si>
  <si>
    <t>RTM Energy Revenue FMM OE</t>
  </si>
  <si>
    <t>RTM Energy Revenue RTD OE</t>
  </si>
  <si>
    <t>RTM MLE Revenue - FMM MLE</t>
  </si>
  <si>
    <t>RTM MLE Revenue - RTD MLE</t>
  </si>
  <si>
    <t>RT Minimum Load Energy</t>
  </si>
  <si>
    <t>RUC Net Amount</t>
  </si>
  <si>
    <t>Current MW and Price</t>
  </si>
  <si>
    <t>FERC 764 MW and Price</t>
  </si>
  <si>
    <t>Current Market Results</t>
  </si>
  <si>
    <t>RIMPR1/FERC 764 - Market Results</t>
  </si>
  <si>
    <t>DA Schedule (C1)</t>
  </si>
  <si>
    <t>DA LMP</t>
  </si>
  <si>
    <t xml:space="preserve"> DOP (C2)</t>
  </si>
  <si>
    <t>DA Bid Price (C1)</t>
  </si>
  <si>
    <t>DOP (C2)</t>
  </si>
  <si>
    <t>Resource Characteristics</t>
  </si>
  <si>
    <t>Incremental Cases for a Given Resource - Using the case that DA is C1 and RT is C2. C2 is higher than C1, C2 does not overlap C1.</t>
  </si>
  <si>
    <t>Note - Negative sign indicates payment to SC</t>
  </si>
  <si>
    <t>BCR Calculation Names</t>
  </si>
  <si>
    <t>Day-Ahead Minimum Load Energy - DAMLE (C1)</t>
  </si>
  <si>
    <t>Day-Ahead Bid-Awarded Energy-DABE (C1)</t>
  </si>
  <si>
    <t xml:space="preserve">Bid prices for RTPD and RTD is an "average" bid price.  </t>
  </si>
  <si>
    <t>The bids won't change from RTPD to RTD, but if the segments are different then the "average price would change.</t>
  </si>
  <si>
    <t>IFM BCR Payment to Resource</t>
  </si>
  <si>
    <t>BCR Net Amount - RUC and RTM</t>
  </si>
  <si>
    <t>Total BCR Settlement for this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</si>
</sst>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/>
      <right style="thin"/>
      <top style="thin"/>
      <bottom style="thin"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 quotePrefix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164" fontId="2" fillId="35" borderId="10" xfId="0" applyNumberFormat="1" applyFont="1" applyFill="1" applyBorder="1" applyAlignment="1" applyProtection="1">
      <alignment horizontal="center"/>
      <protection/>
    </xf>
    <xf numFmtId="8" fontId="2" fillId="7" borderId="13" xfId="0" applyNumberFormat="1" applyFont="1" applyFill="1" applyBorder="1" applyAlignment="1" applyProtection="1">
      <alignment horizontal="center"/>
      <protection/>
    </xf>
    <xf numFmtId="8" fontId="2" fillId="36" borderId="13" xfId="0" applyNumberFormat="1" applyFont="1" applyFill="1" applyBorder="1" applyAlignment="1" applyProtection="1">
      <alignment horizontal="center"/>
      <protection/>
    </xf>
    <xf numFmtId="8" fontId="3" fillId="7" borderId="13" xfId="0" applyNumberFormat="1" applyFont="1" applyFill="1" applyBorder="1" applyAlignment="1" applyProtection="1">
      <alignment horizontal="center"/>
      <protection/>
    </xf>
    <xf numFmtId="8" fontId="3" fillId="2" borderId="13" xfId="0" applyNumberFormat="1" applyFont="1" applyFill="1" applyBorder="1" applyAlignment="1" applyProtection="1">
      <alignment horizontal="center"/>
      <protection/>
    </xf>
    <xf numFmtId="8" fontId="2" fillId="2" borderId="13" xfId="0" applyNumberFormat="1" applyFont="1" applyFill="1" applyBorder="1" applyAlignment="1" applyProtection="1">
      <alignment horizontal="center"/>
      <protection/>
    </xf>
    <xf numFmtId="164" fontId="2" fillId="35" borderId="13" xfId="0" applyNumberFormat="1" applyFont="1" applyFill="1" applyBorder="1" applyAlignment="1" applyProtection="1">
      <alignment horizontal="center"/>
      <protection/>
    </xf>
    <xf numFmtId="1" fontId="2" fillId="6" borderId="10" xfId="0" applyNumberFormat="1" applyFont="1" applyFill="1" applyBorder="1" applyAlignment="1" applyProtection="1">
      <alignment horizontal="center"/>
      <protection/>
    </xf>
    <xf numFmtId="164" fontId="2" fillId="37" borderId="13" xfId="0" applyNumberFormat="1" applyFont="1" applyFill="1" applyBorder="1" applyAlignment="1" applyProtection="1">
      <alignment horizontal="center"/>
      <protection/>
    </xf>
    <xf numFmtId="164" fontId="2" fillId="37" borderId="10" xfId="0" applyNumberFormat="1" applyFont="1" applyFill="1" applyBorder="1" applyAlignment="1" applyProtection="1">
      <alignment horizontal="center"/>
      <protection/>
    </xf>
    <xf numFmtId="164" fontId="2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36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17" borderId="10" xfId="0" applyFont="1" applyFill="1" applyBorder="1" applyAlignment="1" applyProtection="1">
      <alignment horizontal="center"/>
      <protection/>
    </xf>
    <xf numFmtId="164" fontId="2" fillId="17" borderId="10" xfId="0" applyNumberFormat="1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 applyProtection="1">
      <alignment horizontal="center"/>
      <protection/>
    </xf>
    <xf numFmtId="0" fontId="3" fillId="5" borderId="10" xfId="0" applyNumberFormat="1" applyFont="1" applyFill="1" applyBorder="1" applyAlignment="1" applyProtection="1">
      <alignment horizontal="center"/>
      <protection/>
    </xf>
    <xf numFmtId="164" fontId="3" fillId="5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10" xfId="0" applyNumberFormat="1" applyFont="1" applyFill="1" applyBorder="1" applyAlignment="1" applyProtection="1">
      <alignment horizontal="center"/>
      <protection/>
    </xf>
    <xf numFmtId="0" fontId="2" fillId="37" borderId="11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 quotePrefix="1">
      <alignment horizontal="center"/>
      <protection/>
    </xf>
    <xf numFmtId="0" fontId="2" fillId="2" borderId="10" xfId="0" applyNumberFormat="1" applyFont="1" applyFill="1" applyBorder="1" applyAlignment="1" applyProtection="1">
      <alignment horizontal="center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0" fontId="3" fillId="7" borderId="10" xfId="0" applyFont="1" applyFill="1" applyBorder="1" applyAlignment="1" applyProtection="1" quotePrefix="1">
      <alignment horizontal="center"/>
      <protection/>
    </xf>
    <xf numFmtId="0" fontId="2" fillId="7" borderId="10" xfId="0" applyNumberFormat="1" applyFont="1" applyFill="1" applyBorder="1" applyAlignment="1" applyProtection="1">
      <alignment horizontal="center"/>
      <protection/>
    </xf>
    <xf numFmtId="164" fontId="3" fillId="2" borderId="11" xfId="0" applyNumberFormat="1" applyFont="1" applyFill="1" applyBorder="1" applyAlignment="1" applyProtection="1">
      <alignment horizontal="center"/>
      <protection/>
    </xf>
    <xf numFmtId="164" fontId="3" fillId="2" borderId="14" xfId="0" applyNumberFormat="1" applyFont="1" applyFill="1" applyBorder="1" applyAlignment="1" applyProtection="1">
      <alignment horizontal="center"/>
      <protection/>
    </xf>
    <xf numFmtId="164" fontId="3" fillId="7" borderId="10" xfId="0" applyNumberFormat="1" applyFont="1" applyFill="1" applyBorder="1" applyAlignment="1" applyProtection="1">
      <alignment horizontal="center"/>
      <protection/>
    </xf>
    <xf numFmtId="0" fontId="3" fillId="7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 quotePrefix="1">
      <alignment horizontal="center"/>
      <protection/>
    </xf>
    <xf numFmtId="164" fontId="3" fillId="36" borderId="10" xfId="0" applyNumberFormat="1" applyFont="1" applyFill="1" applyBorder="1" applyAlignment="1" applyProtection="1">
      <alignment horizontal="center"/>
      <protection/>
    </xf>
    <xf numFmtId="3" fontId="3" fillId="2" borderId="11" xfId="0" applyNumberFormat="1" applyFont="1" applyFill="1" applyBorder="1" applyAlignment="1" applyProtection="1">
      <alignment horizontal="center"/>
      <protection/>
    </xf>
    <xf numFmtId="3" fontId="3" fillId="2" borderId="14" xfId="0" applyNumberFormat="1" applyFont="1" applyFill="1" applyBorder="1" applyAlignment="1" applyProtection="1">
      <alignment horizontal="center"/>
      <protection/>
    </xf>
    <xf numFmtId="3" fontId="3" fillId="7" borderId="10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 applyProtection="1">
      <alignment horizontal="center"/>
      <protection/>
    </xf>
    <xf numFmtId="8" fontId="2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2</xdr:col>
      <xdr:colOff>1095375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295275"/>
          <a:ext cx="5400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Assumptions: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Multi-Stage Generator with two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valid configurations that is part of a valid PGA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derates/rerates (resource operating limits match Master File)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Resource is complying with ADS dispatch (DOP = meter)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Resource was online from previous trade hour. Hence, the resource will not get any SUC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RUC commitments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CAISO Commitment in both DA and RTM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Ramping between Trade hours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Self Schedule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Exceptional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dispatch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FMM and RTD quantities and prices are applied for the whole trading hour.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D45" sqref="D45:E45"/>
    </sheetView>
  </sheetViews>
  <sheetFormatPr defaultColWidth="9.140625" defaultRowHeight="15"/>
  <cols>
    <col min="1" max="1" width="46.421875" style="23" customWidth="1"/>
    <col min="2" max="2" width="19.57421875" style="23" customWidth="1"/>
    <col min="3" max="3" width="17.00390625" style="23" customWidth="1"/>
    <col min="4" max="4" width="19.140625" style="23" customWidth="1"/>
    <col min="5" max="5" width="19.7109375" style="23" customWidth="1"/>
    <col min="6" max="6" width="28.421875" style="23" customWidth="1"/>
    <col min="7" max="7" width="60.28125" style="24" bestFit="1" customWidth="1"/>
    <col min="8" max="16384" width="9.140625" style="23" customWidth="1"/>
  </cols>
  <sheetData>
    <row r="1" spans="1:5" ht="15.75">
      <c r="A1" s="22" t="s">
        <v>56</v>
      </c>
      <c r="B1" s="3"/>
      <c r="C1" s="2"/>
      <c r="D1" s="2"/>
      <c r="E1" s="2"/>
    </row>
    <row r="2" spans="1:6" ht="15.75">
      <c r="A2" s="25"/>
      <c r="B2" s="3"/>
      <c r="C2" s="2"/>
      <c r="D2" s="2"/>
      <c r="E2" s="2"/>
      <c r="F2" s="2"/>
    </row>
    <row r="3" spans="1:6" ht="15.75">
      <c r="A3" s="26"/>
      <c r="B3" s="27"/>
      <c r="C3" s="2"/>
      <c r="D3" s="2"/>
      <c r="E3" s="2"/>
      <c r="F3" s="2"/>
    </row>
    <row r="4" spans="1:6" ht="15.75">
      <c r="A4" s="26"/>
      <c r="B4" s="27"/>
      <c r="C4" s="2"/>
      <c r="D4" s="2"/>
      <c r="E4" s="2"/>
      <c r="F4" s="2"/>
    </row>
    <row r="5" spans="1:6" ht="15.75">
      <c r="A5" s="28"/>
      <c r="B5" s="27"/>
      <c r="C5" s="2"/>
      <c r="D5" s="29"/>
      <c r="E5" s="2" t="s">
        <v>61</v>
      </c>
      <c r="F5" s="2"/>
    </row>
    <row r="6" spans="1:6" ht="15.75">
      <c r="A6" s="28"/>
      <c r="B6" s="27"/>
      <c r="C6" s="2"/>
      <c r="D6" s="2"/>
      <c r="E6" s="2" t="s">
        <v>62</v>
      </c>
      <c r="F6" s="2"/>
    </row>
    <row r="7" spans="1:6" ht="15.75">
      <c r="A7" s="28"/>
      <c r="B7" s="27"/>
      <c r="C7" s="2"/>
      <c r="D7" s="2"/>
      <c r="E7" s="2"/>
      <c r="F7" s="2"/>
    </row>
    <row r="8" spans="1:6" ht="15.75">
      <c r="A8" s="28"/>
      <c r="B8" s="27"/>
      <c r="C8" s="2"/>
      <c r="D8" s="2"/>
      <c r="E8" s="2"/>
      <c r="F8" s="2"/>
    </row>
    <row r="9" spans="2:6" ht="15.75">
      <c r="B9" s="3"/>
      <c r="C9" s="3"/>
      <c r="D9" s="3"/>
      <c r="E9" s="3"/>
      <c r="F9" s="30"/>
    </row>
    <row r="10" spans="2:6" ht="15.75">
      <c r="B10" s="3"/>
      <c r="C10" s="3"/>
      <c r="D10" s="3"/>
      <c r="E10" s="3"/>
      <c r="F10" s="30"/>
    </row>
    <row r="11" spans="2:6" ht="15.75">
      <c r="B11" s="3"/>
      <c r="C11" s="3"/>
      <c r="D11" s="3"/>
      <c r="E11" s="3"/>
      <c r="F11" s="30"/>
    </row>
    <row r="12" spans="2:6" ht="15.75">
      <c r="B12" s="3"/>
      <c r="C12" s="3"/>
      <c r="D12" s="3"/>
      <c r="E12" s="3"/>
      <c r="F12" s="30"/>
    </row>
    <row r="13" spans="2:6" ht="15.75">
      <c r="B13" s="3"/>
      <c r="C13" s="3"/>
      <c r="D13" s="3"/>
      <c r="E13" s="3"/>
      <c r="F13" s="30"/>
    </row>
    <row r="14" spans="2:6" ht="15.75">
      <c r="B14" s="3"/>
      <c r="C14" s="3"/>
      <c r="D14" s="3"/>
      <c r="E14" s="3"/>
      <c r="F14" s="30"/>
    </row>
    <row r="15" spans="1:6" ht="15.75">
      <c r="A15" s="31" t="s">
        <v>55</v>
      </c>
      <c r="B15" s="32" t="s">
        <v>3</v>
      </c>
      <c r="C15" s="32" t="s">
        <v>4</v>
      </c>
      <c r="D15" s="32" t="s">
        <v>5</v>
      </c>
      <c r="E15" s="32" t="s">
        <v>6</v>
      </c>
      <c r="F15" s="31" t="s">
        <v>7</v>
      </c>
    </row>
    <row r="16" spans="1:6" ht="15.75">
      <c r="A16" s="33" t="s">
        <v>36</v>
      </c>
      <c r="B16" s="34">
        <v>160</v>
      </c>
      <c r="C16" s="34">
        <v>240</v>
      </c>
      <c r="D16" s="35">
        <v>6400</v>
      </c>
      <c r="E16" s="35">
        <v>0</v>
      </c>
      <c r="F16" s="35">
        <v>1500</v>
      </c>
    </row>
    <row r="17" spans="1:6" ht="15.75">
      <c r="A17" s="33" t="s">
        <v>37</v>
      </c>
      <c r="B17" s="34">
        <v>300</v>
      </c>
      <c r="C17" s="34">
        <v>495</v>
      </c>
      <c r="D17" s="35">
        <v>9000</v>
      </c>
      <c r="E17" s="35">
        <v>0</v>
      </c>
      <c r="F17" s="35">
        <v>2500</v>
      </c>
    </row>
    <row r="18" spans="1:6" ht="15.75">
      <c r="A18" s="30"/>
      <c r="B18" s="36"/>
      <c r="C18" s="36"/>
      <c r="D18" s="3"/>
      <c r="E18" s="3"/>
      <c r="F18" s="3"/>
    </row>
    <row r="19" spans="1:6" ht="15.75">
      <c r="A19" s="30"/>
      <c r="B19" s="36"/>
      <c r="C19" s="36"/>
      <c r="D19" s="3"/>
      <c r="E19" s="3"/>
      <c r="F19" s="3"/>
    </row>
    <row r="20" spans="1:6" ht="15.75">
      <c r="A20" s="37" t="s">
        <v>48</v>
      </c>
      <c r="B20" s="38" t="s">
        <v>46</v>
      </c>
      <c r="C20" s="39"/>
      <c r="D20" s="21" t="s">
        <v>49</v>
      </c>
      <c r="E20" s="21"/>
      <c r="F20" s="11" t="s">
        <v>47</v>
      </c>
    </row>
    <row r="21" spans="1:6" ht="15.75">
      <c r="A21" s="40" t="s">
        <v>50</v>
      </c>
      <c r="B21" s="41">
        <v>240</v>
      </c>
      <c r="C21" s="42"/>
      <c r="D21" s="43" t="s">
        <v>50</v>
      </c>
      <c r="E21" s="43"/>
      <c r="F21" s="44">
        <v>240</v>
      </c>
    </row>
    <row r="22" spans="1:6" ht="15.75">
      <c r="A22" s="40" t="s">
        <v>51</v>
      </c>
      <c r="B22" s="45">
        <v>30</v>
      </c>
      <c r="C22" s="46"/>
      <c r="D22" s="43" t="s">
        <v>51</v>
      </c>
      <c r="E22" s="43"/>
      <c r="F22" s="47">
        <v>30</v>
      </c>
    </row>
    <row r="23" spans="1:6" ht="15.75">
      <c r="A23" s="40"/>
      <c r="B23" s="45"/>
      <c r="C23" s="46"/>
      <c r="D23" s="48" t="s">
        <v>22</v>
      </c>
      <c r="E23" s="48"/>
      <c r="F23" s="44">
        <v>350</v>
      </c>
    </row>
    <row r="24" spans="1:6" ht="15.75">
      <c r="A24" s="40"/>
      <c r="B24" s="45"/>
      <c r="C24" s="46"/>
      <c r="D24" s="48" t="s">
        <v>23</v>
      </c>
      <c r="E24" s="48"/>
      <c r="F24" s="47">
        <v>45</v>
      </c>
    </row>
    <row r="25" spans="1:6" ht="15.75">
      <c r="A25" s="40" t="s">
        <v>52</v>
      </c>
      <c r="B25" s="41">
        <v>495</v>
      </c>
      <c r="C25" s="42"/>
      <c r="D25" s="43" t="s">
        <v>54</v>
      </c>
      <c r="E25" s="43"/>
      <c r="F25" s="44">
        <v>495</v>
      </c>
    </row>
    <row r="26" spans="1:6" ht="15.75">
      <c r="A26" s="40" t="s">
        <v>25</v>
      </c>
      <c r="B26" s="45">
        <v>48</v>
      </c>
      <c r="C26" s="46"/>
      <c r="D26" s="43" t="s">
        <v>25</v>
      </c>
      <c r="E26" s="43"/>
      <c r="F26" s="47">
        <v>50</v>
      </c>
    </row>
    <row r="27" spans="1:6" ht="15.75">
      <c r="A27" s="40" t="s">
        <v>53</v>
      </c>
      <c r="B27" s="45">
        <v>30</v>
      </c>
      <c r="C27" s="46"/>
      <c r="D27" s="43" t="s">
        <v>53</v>
      </c>
      <c r="E27" s="43"/>
      <c r="F27" s="47">
        <v>30</v>
      </c>
    </row>
    <row r="28" spans="1:6" ht="15.75">
      <c r="A28" s="40"/>
      <c r="B28" s="45"/>
      <c r="C28" s="46"/>
      <c r="D28" s="49" t="s">
        <v>33</v>
      </c>
      <c r="E28" s="49"/>
      <c r="F28" s="50">
        <v>49</v>
      </c>
    </row>
    <row r="29" spans="1:6" ht="15.75">
      <c r="A29" s="40" t="s">
        <v>24</v>
      </c>
      <c r="B29" s="45">
        <v>49</v>
      </c>
      <c r="C29" s="46"/>
      <c r="D29" s="49" t="s">
        <v>24</v>
      </c>
      <c r="E29" s="49"/>
      <c r="F29" s="50">
        <v>49</v>
      </c>
    </row>
    <row r="30" spans="1:6" ht="15.75">
      <c r="A30" s="40" t="s">
        <v>1</v>
      </c>
      <c r="B30" s="51">
        <v>1</v>
      </c>
      <c r="C30" s="52"/>
      <c r="D30" s="43" t="s">
        <v>34</v>
      </c>
      <c r="E30" s="43"/>
      <c r="F30" s="53">
        <v>1</v>
      </c>
    </row>
    <row r="31" spans="1:6" ht="15.75">
      <c r="A31" s="54" t="s">
        <v>2</v>
      </c>
      <c r="B31" s="51">
        <v>1</v>
      </c>
      <c r="C31" s="52"/>
      <c r="D31" s="48" t="s">
        <v>26</v>
      </c>
      <c r="E31" s="48"/>
      <c r="F31" s="53">
        <v>1</v>
      </c>
    </row>
    <row r="32" spans="1:6" ht="15.75">
      <c r="A32" s="25"/>
      <c r="B32" s="55"/>
      <c r="C32" s="55"/>
      <c r="D32" s="55"/>
      <c r="E32" s="55"/>
      <c r="F32" s="2"/>
    </row>
    <row r="33" spans="1:9" ht="15.75">
      <c r="A33" s="4" t="s">
        <v>30</v>
      </c>
      <c r="B33" s="20" t="s">
        <v>0</v>
      </c>
      <c r="C33" s="20"/>
      <c r="D33" s="21" t="s">
        <v>0</v>
      </c>
      <c r="E33" s="21"/>
      <c r="F33" s="2"/>
      <c r="G33" s="56"/>
      <c r="H33" s="25"/>
      <c r="I33" s="25"/>
    </row>
    <row r="34" spans="1:9" ht="15.75">
      <c r="A34" s="5" t="s">
        <v>59</v>
      </c>
      <c r="B34" s="18">
        <f>B16</f>
        <v>160</v>
      </c>
      <c r="C34" s="18"/>
      <c r="D34" s="57">
        <v>160</v>
      </c>
      <c r="E34" s="57"/>
      <c r="F34" s="3"/>
      <c r="G34" s="30"/>
      <c r="H34" s="2"/>
      <c r="I34" s="25"/>
    </row>
    <row r="35" spans="1:9" ht="15.75">
      <c r="A35" s="5" t="s">
        <v>60</v>
      </c>
      <c r="B35" s="18">
        <f>(B21-B16)</f>
        <v>80</v>
      </c>
      <c r="C35" s="18"/>
      <c r="D35" s="57">
        <v>80</v>
      </c>
      <c r="E35" s="57"/>
      <c r="F35" s="3"/>
      <c r="G35" s="30"/>
      <c r="H35" s="2"/>
      <c r="I35" s="25"/>
    </row>
    <row r="36" spans="1:9" ht="15.75">
      <c r="A36" s="5" t="s">
        <v>27</v>
      </c>
      <c r="B36" s="18" t="s">
        <v>21</v>
      </c>
      <c r="C36" s="18"/>
      <c r="D36" s="57">
        <v>60</v>
      </c>
      <c r="E36" s="57"/>
      <c r="F36" s="3"/>
      <c r="G36" s="58"/>
      <c r="H36" s="2"/>
      <c r="I36" s="25"/>
    </row>
    <row r="37" spans="1:9" ht="15.75">
      <c r="A37" s="5" t="s">
        <v>44</v>
      </c>
      <c r="B37" s="18">
        <f>(B17-C16)</f>
        <v>60</v>
      </c>
      <c r="C37" s="18"/>
      <c r="D37" s="57" t="s">
        <v>21</v>
      </c>
      <c r="E37" s="57"/>
      <c r="F37" s="3"/>
      <c r="G37" s="30"/>
      <c r="H37" s="2"/>
      <c r="I37" s="25"/>
    </row>
    <row r="38" spans="1:9" ht="15.75">
      <c r="A38" s="5" t="s">
        <v>31</v>
      </c>
      <c r="B38" s="18" t="s">
        <v>21</v>
      </c>
      <c r="C38" s="18"/>
      <c r="D38" s="57">
        <v>50</v>
      </c>
      <c r="E38" s="57"/>
      <c r="F38" s="3"/>
      <c r="G38" s="30"/>
      <c r="H38" s="2"/>
      <c r="I38" s="25"/>
    </row>
    <row r="39" spans="1:9" ht="15.75">
      <c r="A39" s="5" t="s">
        <v>32</v>
      </c>
      <c r="B39" s="18">
        <f>(B25-B17)</f>
        <v>195</v>
      </c>
      <c r="C39" s="18"/>
      <c r="D39" s="57">
        <v>145</v>
      </c>
      <c r="E39" s="57"/>
      <c r="F39" s="3"/>
      <c r="G39" s="30"/>
      <c r="H39" s="2"/>
      <c r="I39" s="25"/>
    </row>
    <row r="40" spans="2:9" ht="15.75">
      <c r="B40" s="59"/>
      <c r="C40" s="59"/>
      <c r="E40" s="25"/>
      <c r="F40" s="25"/>
      <c r="G40" s="30"/>
      <c r="H40" s="25"/>
      <c r="I40" s="25"/>
    </row>
    <row r="41" spans="1:6" ht="15.75">
      <c r="A41" s="6" t="s">
        <v>58</v>
      </c>
      <c r="B41" s="19" t="s">
        <v>28</v>
      </c>
      <c r="C41" s="19"/>
      <c r="D41" s="17" t="s">
        <v>29</v>
      </c>
      <c r="E41" s="17"/>
      <c r="F41" s="56"/>
    </row>
    <row r="42" spans="1:6" ht="15.75">
      <c r="A42" s="7" t="s">
        <v>8</v>
      </c>
      <c r="B42" s="15">
        <v>0</v>
      </c>
      <c r="C42" s="15"/>
      <c r="D42" s="14">
        <f>D16</f>
        <v>6400</v>
      </c>
      <c r="E42" s="14"/>
      <c r="F42" s="3"/>
    </row>
    <row r="43" spans="1:6" ht="15.75">
      <c r="A43" s="7" t="s">
        <v>9</v>
      </c>
      <c r="B43" s="15">
        <v>0</v>
      </c>
      <c r="C43" s="15"/>
      <c r="D43" s="14">
        <v>0</v>
      </c>
      <c r="E43" s="14"/>
      <c r="F43" s="60"/>
    </row>
    <row r="44" spans="1:6" ht="15.75">
      <c r="A44" s="7" t="s">
        <v>10</v>
      </c>
      <c r="B44" s="15">
        <f>B35*B27</f>
        <v>2400</v>
      </c>
      <c r="C44" s="15"/>
      <c r="D44" s="14">
        <f>D35*F27</f>
        <v>2400</v>
      </c>
      <c r="E44" s="14"/>
      <c r="F44" s="3"/>
    </row>
    <row r="45" spans="1:6" ht="15.75">
      <c r="A45" s="8" t="s">
        <v>11</v>
      </c>
      <c r="B45" s="16">
        <f>SUM(B42:B44)</f>
        <v>2400</v>
      </c>
      <c r="C45" s="16"/>
      <c r="D45" s="12">
        <f>SUM(D42:D44)</f>
        <v>8800</v>
      </c>
      <c r="E45" s="12"/>
      <c r="F45" s="1"/>
    </row>
    <row r="46" spans="1:6" ht="15.75">
      <c r="A46" s="7" t="s">
        <v>12</v>
      </c>
      <c r="B46" s="15">
        <f>B34*B22</f>
        <v>4800</v>
      </c>
      <c r="C46" s="15"/>
      <c r="D46" s="14">
        <f>D34*F22</f>
        <v>4800</v>
      </c>
      <c r="E46" s="14"/>
      <c r="F46" s="3"/>
    </row>
    <row r="47" spans="1:6" ht="15.75">
      <c r="A47" s="7" t="s">
        <v>13</v>
      </c>
      <c r="B47" s="15">
        <f>B35*B22</f>
        <v>2400</v>
      </c>
      <c r="C47" s="15"/>
      <c r="D47" s="14">
        <f>D35*F22</f>
        <v>2400</v>
      </c>
      <c r="E47" s="14"/>
      <c r="F47" s="3"/>
    </row>
    <row r="48" spans="1:6" ht="15.75">
      <c r="A48" s="8" t="s">
        <v>14</v>
      </c>
      <c r="B48" s="16">
        <f>SUM(B46:B47)</f>
        <v>7200</v>
      </c>
      <c r="C48" s="16"/>
      <c r="D48" s="12">
        <f>SUM(D46:D47)</f>
        <v>7200</v>
      </c>
      <c r="E48" s="12"/>
      <c r="F48" s="1"/>
    </row>
    <row r="49" spans="1:6" ht="15.75">
      <c r="A49" s="8" t="s">
        <v>15</v>
      </c>
      <c r="B49" s="16">
        <f>B45-B48</f>
        <v>-4800</v>
      </c>
      <c r="C49" s="16"/>
      <c r="D49" s="12">
        <f>D45-D48</f>
        <v>1600</v>
      </c>
      <c r="E49" s="12"/>
      <c r="F49" s="3"/>
    </row>
    <row r="50" spans="1:6" ht="15.75">
      <c r="A50" s="8" t="s">
        <v>63</v>
      </c>
      <c r="B50" s="16" t="s">
        <v>21</v>
      </c>
      <c r="C50" s="16"/>
      <c r="D50" s="13">
        <f>MAX(0,D49)*-1</f>
        <v>-1600</v>
      </c>
      <c r="E50" s="13"/>
      <c r="F50" s="61"/>
    </row>
    <row r="51" spans="1:6" ht="15.75">
      <c r="A51" s="8" t="s">
        <v>45</v>
      </c>
      <c r="B51" s="16">
        <v>0</v>
      </c>
      <c r="C51" s="16"/>
      <c r="D51" s="12">
        <v>0</v>
      </c>
      <c r="E51" s="12"/>
      <c r="F51" s="3"/>
    </row>
    <row r="52" spans="1:6" ht="15.75">
      <c r="A52" s="7" t="s">
        <v>16</v>
      </c>
      <c r="B52" s="15">
        <v>0</v>
      </c>
      <c r="C52" s="15"/>
      <c r="D52" s="14">
        <v>0</v>
      </c>
      <c r="E52" s="14"/>
      <c r="F52" s="60"/>
    </row>
    <row r="53" spans="1:6" ht="15.75">
      <c r="A53" s="7" t="s">
        <v>35</v>
      </c>
      <c r="B53" s="15">
        <f>D17</f>
        <v>9000</v>
      </c>
      <c r="C53" s="15"/>
      <c r="D53" s="14">
        <f>D17-D16</f>
        <v>2600</v>
      </c>
      <c r="E53" s="14"/>
      <c r="F53" s="30"/>
    </row>
    <row r="54" spans="1:6" ht="15.75">
      <c r="A54" s="7" t="s">
        <v>39</v>
      </c>
      <c r="B54" s="15" t="s">
        <v>21</v>
      </c>
      <c r="C54" s="15"/>
      <c r="D54" s="14">
        <f>D38*F28</f>
        <v>2450</v>
      </c>
      <c r="E54" s="14"/>
      <c r="F54" s="3"/>
    </row>
    <row r="55" spans="1:6" ht="15.75">
      <c r="A55" s="7" t="s">
        <v>38</v>
      </c>
      <c r="B55" s="15">
        <f>B39*B29</f>
        <v>9555</v>
      </c>
      <c r="C55" s="15"/>
      <c r="D55" s="14">
        <f>D39*F29</f>
        <v>7105</v>
      </c>
      <c r="E55" s="14"/>
      <c r="F55" s="3"/>
    </row>
    <row r="56" spans="1:6" ht="15.75">
      <c r="A56" s="8" t="s">
        <v>17</v>
      </c>
      <c r="B56" s="16">
        <f>SUM(B52+B53+B55)</f>
        <v>18555</v>
      </c>
      <c r="C56" s="16"/>
      <c r="D56" s="12">
        <f>SUM(D52+D53+D54+D55)</f>
        <v>12155</v>
      </c>
      <c r="E56" s="12"/>
      <c r="F56" s="1"/>
    </row>
    <row r="57" spans="1:7" ht="15.75">
      <c r="A57" s="7" t="s">
        <v>42</v>
      </c>
      <c r="B57" s="15" t="s">
        <v>21</v>
      </c>
      <c r="C57" s="15"/>
      <c r="D57" s="14">
        <f>D36*F24</f>
        <v>2700</v>
      </c>
      <c r="E57" s="14"/>
      <c r="F57" s="3"/>
      <c r="G57" s="58"/>
    </row>
    <row r="58" spans="1:8" ht="15.75">
      <c r="A58" s="7" t="s">
        <v>43</v>
      </c>
      <c r="B58" s="15">
        <f>B37*B26</f>
        <v>2880</v>
      </c>
      <c r="C58" s="15"/>
      <c r="D58" s="14">
        <f>E37*B26</f>
        <v>0</v>
      </c>
      <c r="E58" s="14"/>
      <c r="F58" s="3"/>
      <c r="G58" s="58"/>
      <c r="H58" s="25"/>
    </row>
    <row r="59" spans="1:6" ht="15.75">
      <c r="A59" s="7" t="s">
        <v>40</v>
      </c>
      <c r="B59" s="15" t="s">
        <v>21</v>
      </c>
      <c r="C59" s="15"/>
      <c r="D59" s="14">
        <f>D38*F24</f>
        <v>2250</v>
      </c>
      <c r="E59" s="14"/>
      <c r="F59" s="3"/>
    </row>
    <row r="60" spans="1:6" ht="15.75">
      <c r="A60" s="7" t="s">
        <v>41</v>
      </c>
      <c r="B60" s="15">
        <f>B39*B26</f>
        <v>9360</v>
      </c>
      <c r="C60" s="15"/>
      <c r="D60" s="14">
        <f>D39*F26</f>
        <v>7250</v>
      </c>
      <c r="E60" s="14"/>
      <c r="F60" s="3"/>
    </row>
    <row r="61" spans="1:6" ht="15.75">
      <c r="A61" s="8" t="s">
        <v>18</v>
      </c>
      <c r="B61" s="16">
        <f>SUM(B58+B60)</f>
        <v>12240</v>
      </c>
      <c r="C61" s="16"/>
      <c r="D61" s="12">
        <f>SUM(D57+D58+D59+D60)</f>
        <v>12200</v>
      </c>
      <c r="E61" s="12"/>
      <c r="F61" s="1"/>
    </row>
    <row r="62" spans="1:6" ht="15.75">
      <c r="A62" s="8" t="s">
        <v>19</v>
      </c>
      <c r="B62" s="16">
        <f>B56-B61</f>
        <v>6315</v>
      </c>
      <c r="C62" s="16"/>
      <c r="D62" s="12">
        <f>D56-D61</f>
        <v>-45</v>
      </c>
      <c r="E62" s="12"/>
      <c r="F62" s="3"/>
    </row>
    <row r="63" spans="1:6" ht="15.75">
      <c r="A63" s="7" t="s">
        <v>20</v>
      </c>
      <c r="B63" s="16">
        <f>SUM(B49+B51+B62)</f>
        <v>1515</v>
      </c>
      <c r="C63" s="16"/>
      <c r="D63" s="12" t="s">
        <v>21</v>
      </c>
      <c r="E63" s="12"/>
      <c r="F63" s="30"/>
    </row>
    <row r="64" spans="1:6" ht="15.75">
      <c r="A64" s="9" t="s">
        <v>64</v>
      </c>
      <c r="B64" s="16" t="s">
        <v>21</v>
      </c>
      <c r="C64" s="16"/>
      <c r="D64" s="13">
        <f>D51+D62</f>
        <v>-45</v>
      </c>
      <c r="E64" s="13"/>
      <c r="F64" s="1"/>
    </row>
    <row r="65" spans="1:6" ht="15.75">
      <c r="A65" s="10" t="s">
        <v>65</v>
      </c>
      <c r="B65" s="16">
        <f>MAX(0,B63)*-1</f>
        <v>-1515</v>
      </c>
      <c r="C65" s="16"/>
      <c r="D65" s="13">
        <f>D50+D64</f>
        <v>-1645</v>
      </c>
      <c r="E65" s="13"/>
      <c r="F65" s="61"/>
    </row>
    <row r="66" ht="15.75">
      <c r="E66" s="62" t="s">
        <v>57</v>
      </c>
    </row>
    <row r="67" spans="4:7" ht="15.75">
      <c r="D67" s="58"/>
      <c r="E67" s="25"/>
      <c r="F67" s="25"/>
      <c r="G67" s="30"/>
    </row>
    <row r="68" spans="4:7" ht="15.75">
      <c r="D68" s="58"/>
      <c r="E68" s="25"/>
      <c r="F68" s="25"/>
      <c r="G68" s="30"/>
    </row>
  </sheetData>
  <sheetProtection sheet="1"/>
  <mergeCells count="91">
    <mergeCell ref="B20:C20"/>
    <mergeCell ref="B21:C21"/>
    <mergeCell ref="B22:C22"/>
    <mergeCell ref="B23:C23"/>
    <mergeCell ref="B24:C24"/>
    <mergeCell ref="B25:C25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D31:E31"/>
    <mergeCell ref="B26:C26"/>
    <mergeCell ref="B27:C27"/>
    <mergeCell ref="B28:C28"/>
    <mergeCell ref="D26:E26"/>
    <mergeCell ref="D32:E32"/>
    <mergeCell ref="B33:C33"/>
    <mergeCell ref="B34:C34"/>
    <mergeCell ref="B35:C35"/>
    <mergeCell ref="B36:C36"/>
    <mergeCell ref="D33:E33"/>
    <mergeCell ref="D34:E34"/>
    <mergeCell ref="D35:E35"/>
    <mergeCell ref="D36:E36"/>
    <mergeCell ref="B38:C38"/>
    <mergeCell ref="B39:C39"/>
    <mergeCell ref="B41:C41"/>
    <mergeCell ref="B42:C42"/>
    <mergeCell ref="B40:C40"/>
    <mergeCell ref="B32:C32"/>
    <mergeCell ref="B63:C63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B59:C59"/>
    <mergeCell ref="B60:C60"/>
    <mergeCell ref="B61:C61"/>
    <mergeCell ref="B62:C62"/>
    <mergeCell ref="D54:E54"/>
    <mergeCell ref="D57:E57"/>
    <mergeCell ref="D58:E58"/>
    <mergeCell ref="D59:E59"/>
    <mergeCell ref="B64:C64"/>
    <mergeCell ref="B65:C65"/>
    <mergeCell ref="D41:E41"/>
    <mergeCell ref="D42:E42"/>
    <mergeCell ref="D43:E43"/>
    <mergeCell ref="D44:E44"/>
    <mergeCell ref="D45:E45"/>
    <mergeCell ref="D46:E46"/>
    <mergeCell ref="D47:E47"/>
    <mergeCell ref="B45:C45"/>
    <mergeCell ref="D60:E60"/>
    <mergeCell ref="D49:E49"/>
    <mergeCell ref="D50:E50"/>
    <mergeCell ref="D51:E51"/>
    <mergeCell ref="D52:E52"/>
    <mergeCell ref="D53:E53"/>
    <mergeCell ref="B54:C54"/>
    <mergeCell ref="B55:C55"/>
    <mergeCell ref="B56:C56"/>
    <mergeCell ref="D37:E37"/>
    <mergeCell ref="D38:E38"/>
    <mergeCell ref="D39:E39"/>
    <mergeCell ref="B43:C43"/>
    <mergeCell ref="B44:C44"/>
    <mergeCell ref="D48:E48"/>
    <mergeCell ref="B37:C37"/>
    <mergeCell ref="D61:E61"/>
    <mergeCell ref="D62:E62"/>
    <mergeCell ref="D63:E63"/>
    <mergeCell ref="D64:E64"/>
    <mergeCell ref="D65:E65"/>
    <mergeCell ref="B29:C29"/>
    <mergeCell ref="B30:C30"/>
    <mergeCell ref="B31:C31"/>
    <mergeCell ref="D55:E55"/>
    <mergeCell ref="D56:E56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2014 Release - Non Overlapping MSG Resource with BCR Settlements Example</dc:title>
  <dc:subject/>
  <dc:creator>Hou, Delphine</dc:creator>
  <cp:keywords/>
  <dc:description/>
  <cp:lastModifiedBy>chinman</cp:lastModifiedBy>
  <dcterms:created xsi:type="dcterms:W3CDTF">2013-02-09T00:17:27Z</dcterms:created>
  <dcterms:modified xsi:type="dcterms:W3CDTF">2014-01-27T19:32:49Z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799;#Participate|b6f01787-07a1-4425-b95e-c90118ef6dfe;#3;#Archived|0019c6e1-8c5e-460c-a653-a944372c5015</vt:lpwstr>
  </property>
  <property fmtid="{D5CDD505-2E9C-101B-9397-08002B2CF9AE}" pid="5" name="ISOArchi">
    <vt:lpwstr>3;#Archived|0019c6e1-8c5e-460c-a653-a944372c5015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Hall, Nathan</vt:lpwstr>
  </property>
  <property fmtid="{D5CDD505-2E9C-101B-9397-08002B2CF9AE}" pid="12" name="ISOContribut">
    <vt:lpwstr>101</vt:lpwstr>
  </property>
  <property fmtid="{D5CDD505-2E9C-101B-9397-08002B2CF9AE}" pid="13" name="display_urn:schemas-microsoft-com:office:office#ISOContribut">
    <vt:lpwstr>Hinman, Cynthia</vt:lpwstr>
  </property>
  <property fmtid="{D5CDD505-2E9C-101B-9397-08002B2CF9AE}" pid="14" name="ISOOwn">
    <vt:lpwstr>Hall, Nathan</vt:lpwstr>
  </property>
  <property fmtid="{D5CDD505-2E9C-101B-9397-08002B2CF9AE}" pid="15" name="display_urn:schemas-microsoft-com:office:office#Content_x0020_Administrat">
    <vt:lpwstr>Annand, Karen</vt:lpwstr>
  </property>
  <property fmtid="{D5CDD505-2E9C-101B-9397-08002B2CF9AE}" pid="16" name="Content Administrat">
    <vt:lpwstr>228</vt:lpwstr>
  </property>
  <property fmtid="{D5CDD505-2E9C-101B-9397-08002B2CF9AE}" pid="17" name="Content Own">
    <vt:lpwstr>88</vt:lpwstr>
  </property>
  <property fmtid="{D5CDD505-2E9C-101B-9397-08002B2CF9AE}" pid="18" name="ISOGroupTaxHTFiel">
    <vt:lpwstr/>
  </property>
  <property fmtid="{D5CDD505-2E9C-101B-9397-08002B2CF9AE}" pid="19" name="ISOTopicTaxHTFiel">
    <vt:lpwstr>Participate|b6f01787-07a1-4425-b95e-c90118ef6dfe</vt:lpwstr>
  </property>
  <property fmtid="{D5CDD505-2E9C-101B-9397-08002B2CF9AE}" pid="20" name="ISOTop">
    <vt:lpwstr>799;#Participate|b6f01787-07a1-4425-b95e-c90118ef6dfe</vt:lpwstr>
  </property>
  <property fmtid="{D5CDD505-2E9C-101B-9397-08002B2CF9AE}" pid="21" name="ISOKeywordsTaxHTFiel">
    <vt:lpwstr>Spring 2014 release|150d85f6-46c7-41af-b232-4bc868278f98;training|c781536f-2fec-46fb-9efa-dd970902c8eb</vt:lpwstr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spreadsheet provides a  settlements example of the how the changes in bid cost recovery (BCR) may impact a non-overlapping multi-stage generating (MSG) resource. </vt:lpwstr>
  </property>
  <property fmtid="{D5CDD505-2E9C-101B-9397-08002B2CF9AE}" pid="26" name="PostDa">
    <vt:lpwstr>2014-01-27T11:43:20Z</vt:lpwstr>
  </property>
  <property fmtid="{D5CDD505-2E9C-101B-9397-08002B2CF9AE}" pid="27" name="Orig Post Da">
    <vt:lpwstr>2014-01-27T11:46:13Z</vt:lpwstr>
  </property>
  <property fmtid="{D5CDD505-2E9C-101B-9397-08002B2CF9AE}" pid="28" name="ISODescripti">
    <vt:lpwstr/>
  </property>
  <property fmtid="{D5CDD505-2E9C-101B-9397-08002B2CF9AE}" pid="29" name="Document Ty">
    <vt:lpwstr>Technical Documentation</vt:lpwstr>
  </property>
  <property fmtid="{D5CDD505-2E9C-101B-9397-08002B2CF9AE}" pid="30" name="m9e70a6096144fc698577b786817f2">
    <vt:lpwstr>Archived|0019c6e1-8c5e-460c-a653-a944372c5015</vt:lpwstr>
  </property>
</Properties>
</file>