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65" windowWidth="11175" windowHeight="7380"/>
  </bookViews>
  <sheets>
    <sheet name="Assessment sheet" sheetId="18" r:id="rId1"/>
  </sheets>
  <calcPr calcId="145621"/>
</workbook>
</file>

<file path=xl/calcChain.xml><?xml version="1.0" encoding="utf-8"?>
<calcChain xmlns="http://schemas.openxmlformats.org/spreadsheetml/2006/main">
  <c r="K97" i="18" l="1"/>
  <c r="K98" i="18"/>
  <c r="K99" i="18"/>
  <c r="K100" i="18"/>
  <c r="K104" i="18"/>
  <c r="K105" i="18"/>
  <c r="K106" i="18"/>
  <c r="K107" i="18"/>
  <c r="J67" i="18"/>
  <c r="J66" i="18"/>
  <c r="J65" i="18"/>
  <c r="J64" i="18"/>
  <c r="J58" i="18"/>
  <c r="J59" i="18"/>
  <c r="J60" i="18"/>
  <c r="J57" i="18"/>
  <c r="I121" i="18" l="1"/>
  <c r="I120" i="18"/>
  <c r="I119" i="18"/>
  <c r="I118" i="18"/>
  <c r="I114" i="18"/>
  <c r="I113" i="18"/>
  <c r="I112" i="18"/>
  <c r="I111" i="18"/>
  <c r="J107" i="18"/>
  <c r="J106" i="18"/>
  <c r="J105" i="18"/>
  <c r="J104" i="18"/>
  <c r="I100" i="18"/>
  <c r="H100" i="18"/>
  <c r="G100" i="18"/>
  <c r="F100" i="18"/>
  <c r="E100" i="18"/>
  <c r="D100" i="18"/>
  <c r="C100" i="18"/>
  <c r="B100" i="18"/>
  <c r="I99" i="18"/>
  <c r="H99" i="18"/>
  <c r="G99" i="18"/>
  <c r="F99" i="18"/>
  <c r="E99" i="18"/>
  <c r="D99" i="18"/>
  <c r="C99" i="18"/>
  <c r="B99" i="18"/>
  <c r="I98" i="18"/>
  <c r="H98" i="18"/>
  <c r="G98" i="18"/>
  <c r="F98" i="18"/>
  <c r="E98" i="18"/>
  <c r="D98" i="18"/>
  <c r="C98" i="18"/>
  <c r="B98" i="18"/>
  <c r="I97" i="18"/>
  <c r="H97" i="18"/>
  <c r="G97" i="18"/>
  <c r="F97" i="18"/>
  <c r="E97" i="18"/>
  <c r="D97" i="18"/>
  <c r="C97" i="18"/>
  <c r="B97" i="18"/>
  <c r="J93" i="18"/>
  <c r="J92" i="18"/>
  <c r="J91" i="18"/>
  <c r="J90" i="18"/>
  <c r="I86" i="18"/>
  <c r="H86" i="18"/>
  <c r="G86" i="18"/>
  <c r="F86" i="18"/>
  <c r="E86" i="18"/>
  <c r="D86" i="18"/>
  <c r="C86" i="18"/>
  <c r="B86" i="18"/>
  <c r="I85" i="18"/>
  <c r="H85" i="18"/>
  <c r="G85" i="18"/>
  <c r="F85" i="18"/>
  <c r="E85" i="18"/>
  <c r="D85" i="18"/>
  <c r="C85" i="18"/>
  <c r="B85" i="18"/>
  <c r="I84" i="18"/>
  <c r="H84" i="18"/>
  <c r="G84" i="18"/>
  <c r="F84" i="18"/>
  <c r="E84" i="18"/>
  <c r="D84" i="18"/>
  <c r="C84" i="18"/>
  <c r="B84" i="18"/>
  <c r="I83" i="18"/>
  <c r="H83" i="18"/>
  <c r="G83" i="18"/>
  <c r="F83" i="18"/>
  <c r="E83" i="18"/>
  <c r="D83" i="18"/>
  <c r="C83" i="18"/>
  <c r="B83" i="18"/>
  <c r="J80" i="18"/>
  <c r="J79" i="18"/>
  <c r="J78" i="18"/>
  <c r="J77" i="18"/>
  <c r="J74" i="18"/>
  <c r="J73" i="18"/>
  <c r="J72" i="18"/>
  <c r="J71" i="18"/>
  <c r="X49" i="18"/>
  <c r="W49" i="18"/>
  <c r="V49" i="18"/>
  <c r="U49" i="18"/>
  <c r="T49" i="18"/>
  <c r="S49" i="18"/>
  <c r="R49" i="18"/>
  <c r="Q49" i="18"/>
  <c r="L49" i="18"/>
  <c r="K49" i="18"/>
  <c r="J49" i="18"/>
  <c r="I49" i="18"/>
  <c r="H49" i="18"/>
  <c r="G49" i="18"/>
  <c r="F49" i="18"/>
  <c r="E49" i="18"/>
  <c r="D49" i="18"/>
  <c r="C49" i="18"/>
  <c r="B49" i="18"/>
  <c r="X48" i="18"/>
  <c r="W48" i="18"/>
  <c r="V48" i="18"/>
  <c r="U48" i="18"/>
  <c r="T48" i="18"/>
  <c r="S48" i="18"/>
  <c r="R48" i="18"/>
  <c r="Q48" i="18"/>
  <c r="L48" i="18"/>
  <c r="K48" i="18"/>
  <c r="J48" i="18"/>
  <c r="I48" i="18"/>
  <c r="H48" i="18"/>
  <c r="G48" i="18"/>
  <c r="F48" i="18"/>
  <c r="E48" i="18"/>
  <c r="D48" i="18"/>
  <c r="C48" i="18"/>
  <c r="B48" i="18"/>
  <c r="X47" i="18"/>
  <c r="W47" i="18"/>
  <c r="V47" i="18"/>
  <c r="U47" i="18"/>
  <c r="T47" i="18"/>
  <c r="S47" i="18"/>
  <c r="R47" i="18"/>
  <c r="Q47" i="18"/>
  <c r="L47" i="18"/>
  <c r="K47" i="18"/>
  <c r="J47" i="18"/>
  <c r="I47" i="18"/>
  <c r="H47" i="18"/>
  <c r="G47" i="18"/>
  <c r="F47" i="18"/>
  <c r="E47" i="18"/>
  <c r="D47" i="18"/>
  <c r="C47" i="18"/>
  <c r="B47" i="18"/>
  <c r="X46" i="18"/>
  <c r="W46" i="18"/>
  <c r="V46" i="18"/>
  <c r="U46" i="18"/>
  <c r="T46" i="18"/>
  <c r="S46" i="18"/>
  <c r="R46" i="18"/>
  <c r="Q46" i="18"/>
  <c r="L46" i="18"/>
  <c r="K46" i="18"/>
  <c r="J46" i="18"/>
  <c r="I46" i="18"/>
  <c r="H46" i="18"/>
  <c r="G46" i="18"/>
  <c r="F46" i="18"/>
  <c r="E46" i="18"/>
  <c r="D46" i="18"/>
  <c r="C46" i="18"/>
  <c r="B46" i="18"/>
  <c r="X45" i="18"/>
  <c r="W45" i="18"/>
  <c r="V45" i="18"/>
  <c r="U45" i="18"/>
  <c r="T45" i="18"/>
  <c r="S45" i="18"/>
  <c r="R45" i="18"/>
  <c r="Q45" i="18"/>
  <c r="L45" i="18"/>
  <c r="K45" i="18"/>
  <c r="J45" i="18"/>
  <c r="I45" i="18"/>
  <c r="H45" i="18"/>
  <c r="G45" i="18"/>
  <c r="F45" i="18"/>
  <c r="E45" i="18"/>
  <c r="D45" i="18"/>
  <c r="C45" i="18"/>
  <c r="B45" i="18"/>
  <c r="X44" i="18"/>
  <c r="W44" i="18"/>
  <c r="V44" i="18"/>
  <c r="U44" i="18"/>
  <c r="T44" i="18"/>
  <c r="S44" i="18"/>
  <c r="R44" i="18"/>
  <c r="Q44" i="18"/>
  <c r="L44" i="18"/>
  <c r="K44" i="18"/>
  <c r="J44" i="18"/>
  <c r="I44" i="18"/>
  <c r="H44" i="18"/>
  <c r="G44" i="18"/>
  <c r="F44" i="18"/>
  <c r="E44" i="18"/>
  <c r="D44" i="18"/>
  <c r="C44" i="18"/>
  <c r="B44" i="18"/>
  <c r="X43" i="18"/>
  <c r="W43" i="18"/>
  <c r="V43" i="18"/>
  <c r="U43" i="18"/>
  <c r="T43" i="18"/>
  <c r="S43" i="18"/>
  <c r="R43" i="18"/>
  <c r="Q43" i="18"/>
  <c r="L43" i="18"/>
  <c r="K43" i="18"/>
  <c r="J43" i="18"/>
  <c r="I43" i="18"/>
  <c r="H43" i="18"/>
  <c r="G43" i="18"/>
  <c r="F43" i="18"/>
  <c r="E43" i="18"/>
  <c r="D43" i="18"/>
  <c r="C43" i="18"/>
  <c r="B43" i="18"/>
  <c r="X42" i="18"/>
  <c r="W42" i="18"/>
  <c r="V42" i="18"/>
  <c r="U42" i="18"/>
  <c r="T42" i="18"/>
  <c r="S42" i="18"/>
  <c r="R42" i="18"/>
  <c r="Q42" i="18"/>
  <c r="L42" i="18"/>
  <c r="K42" i="18"/>
  <c r="J42" i="18"/>
  <c r="I42" i="18"/>
  <c r="H42" i="18"/>
  <c r="G42" i="18"/>
  <c r="F42" i="18"/>
  <c r="E42" i="18"/>
  <c r="D42" i="18"/>
  <c r="C42" i="18"/>
  <c r="B42" i="18"/>
  <c r="X41" i="18"/>
  <c r="W41" i="18"/>
  <c r="V41" i="18"/>
  <c r="U41" i="18"/>
  <c r="T41" i="18"/>
  <c r="S41" i="18"/>
  <c r="R41" i="18"/>
  <c r="Q41" i="18"/>
  <c r="L41" i="18"/>
  <c r="K41" i="18"/>
  <c r="J41" i="18"/>
  <c r="I41" i="18"/>
  <c r="H41" i="18"/>
  <c r="G41" i="18"/>
  <c r="F41" i="18"/>
  <c r="E41" i="18"/>
  <c r="D41" i="18"/>
  <c r="C41" i="18"/>
  <c r="B41" i="18"/>
  <c r="X40" i="18"/>
  <c r="W40" i="18"/>
  <c r="V40" i="18"/>
  <c r="U40" i="18"/>
  <c r="T40" i="18"/>
  <c r="S40" i="18"/>
  <c r="R40" i="18"/>
  <c r="Q40" i="18"/>
  <c r="L40" i="18"/>
  <c r="K40" i="18"/>
  <c r="J40" i="18"/>
  <c r="I40" i="18"/>
  <c r="H40" i="18"/>
  <c r="G40" i="18"/>
  <c r="F40" i="18"/>
  <c r="E40" i="18"/>
  <c r="D40" i="18"/>
  <c r="C40" i="18"/>
  <c r="B40" i="18"/>
  <c r="X39" i="18"/>
  <c r="W39" i="18"/>
  <c r="V39" i="18"/>
  <c r="U39" i="18"/>
  <c r="T39" i="18"/>
  <c r="S39" i="18"/>
  <c r="R39" i="18"/>
  <c r="Q39" i="18"/>
  <c r="L39" i="18"/>
  <c r="K39" i="18"/>
  <c r="J39" i="18"/>
  <c r="I39" i="18"/>
  <c r="H39" i="18"/>
  <c r="G39" i="18"/>
  <c r="F39" i="18"/>
  <c r="E39" i="18"/>
  <c r="D39" i="18"/>
  <c r="C39" i="18"/>
  <c r="B39" i="18"/>
  <c r="X38" i="18"/>
  <c r="W38" i="18"/>
  <c r="V38" i="18"/>
  <c r="U38" i="18"/>
  <c r="T38" i="18"/>
  <c r="S38" i="18"/>
  <c r="R38" i="18"/>
  <c r="Q38" i="18"/>
  <c r="L38" i="18"/>
  <c r="K38" i="18"/>
  <c r="J38" i="18"/>
  <c r="I38" i="18"/>
  <c r="H38" i="18"/>
  <c r="G38" i="18"/>
  <c r="F38" i="18"/>
  <c r="E38" i="18"/>
  <c r="D38" i="18"/>
  <c r="C38" i="18"/>
  <c r="B38" i="18"/>
  <c r="J111" i="18" l="1"/>
  <c r="R119" i="18"/>
  <c r="P119" i="18"/>
  <c r="O119" i="18"/>
  <c r="Q119" i="18"/>
  <c r="S119" i="18"/>
  <c r="K90" i="18"/>
  <c r="J120" i="18"/>
  <c r="R121" i="18"/>
  <c r="Q121" i="18"/>
  <c r="P121" i="18"/>
  <c r="O121" i="18"/>
  <c r="S121" i="18"/>
  <c r="J119" i="18"/>
  <c r="S120" i="18"/>
  <c r="R120" i="18"/>
  <c r="Q120" i="18"/>
  <c r="P120" i="18"/>
  <c r="O120" i="18"/>
  <c r="J121" i="18"/>
  <c r="Q122" i="18"/>
  <c r="O122" i="18"/>
  <c r="S122" i="18"/>
  <c r="P122" i="18"/>
  <c r="R122" i="18"/>
  <c r="J97" i="18"/>
  <c r="J98" i="18"/>
  <c r="J99" i="18"/>
  <c r="J100" i="18"/>
  <c r="J118" i="18"/>
  <c r="K91" i="18"/>
  <c r="K92" i="18"/>
  <c r="J112" i="18"/>
  <c r="J113" i="18"/>
  <c r="K93" i="18"/>
  <c r="J114" i="18"/>
</calcChain>
</file>

<file path=xl/sharedStrings.xml><?xml version="1.0" encoding="utf-8"?>
<sst xmlns="http://schemas.openxmlformats.org/spreadsheetml/2006/main" count="244" uniqueCount="64">
  <si>
    <t>STUR</t>
  </si>
  <si>
    <t>GTUR</t>
  </si>
  <si>
    <t>CCYC</t>
  </si>
  <si>
    <t>HYDR</t>
  </si>
  <si>
    <t>WIND</t>
  </si>
  <si>
    <t>OTHR</t>
  </si>
  <si>
    <t>PHOT</t>
  </si>
  <si>
    <t>PUMP</t>
  </si>
  <si>
    <t>RECP</t>
  </si>
  <si>
    <t>PTUR</t>
  </si>
  <si>
    <t>(blank)</t>
  </si>
  <si>
    <t>Row Labels</t>
  </si>
  <si>
    <t>Total NQC</t>
  </si>
  <si>
    <t>Total EFC</t>
  </si>
  <si>
    <t>Total Inflexible</t>
  </si>
  <si>
    <t>NQC of Dipsatchable</t>
  </si>
  <si>
    <t>EFC Dispatchable</t>
  </si>
  <si>
    <t>Inflexible dispatchable</t>
  </si>
  <si>
    <t>Total dispatchable RA</t>
  </si>
  <si>
    <t>EFC Dispatchable RA</t>
  </si>
  <si>
    <t>Inflexible Dispatchable RA</t>
  </si>
  <si>
    <t>Total RA EFC Economically bid</t>
  </si>
  <si>
    <t>Some resources are bidding more than RA EFC Value, so value capped at RA_EFC</t>
  </si>
  <si>
    <t>2015 Need Using 3.5%</t>
  </si>
  <si>
    <t>Total</t>
  </si>
  <si>
    <t>March</t>
  </si>
  <si>
    <t>July</t>
  </si>
  <si>
    <t>October</t>
  </si>
  <si>
    <t>December</t>
  </si>
  <si>
    <t>Dispatchable RA EFC w/o OTC capacity</t>
  </si>
  <si>
    <t>Dispatchable RA EFC w/o ULR RA resources</t>
  </si>
  <si>
    <t>Dispatchable RA EFC w/o Slow ramping RA resources</t>
  </si>
  <si>
    <t>Dispatchable RA EFC w/o  RA EFC Self-Scheduled</t>
  </si>
  <si>
    <t xml:space="preserve">Scenario  1 </t>
  </si>
  <si>
    <t>Scenario  2</t>
  </si>
  <si>
    <t>Scenario  3</t>
  </si>
  <si>
    <t>Scenario  4</t>
  </si>
  <si>
    <t>EFC minus each of the following: 1000 MW from Hydro for run-of-river,  2000 MW for resources that self-schedule some protion of their EFC based on a day-ahead award, 1000 MW of EFC from hydro resources that that are not used as flexible based on hydro conditions, 500 MW for OTC retirment in 2015, asssumed 8% outage rate for all other resources</t>
  </si>
  <si>
    <t>EFC minus each of the following: 1000 MW from Hydro for run-of-river,  2000 MW for resources that self-schedule some protion of their EFC based on a day-ahead award, 1000 MW of EFC from hydro resources that that are not used as flexible based on hydro conditions, 500 MW for OTC retirment in 2015, asssumed 8% outage rate for all other resources, minus 2000 MW of resources that elect to not be flexible of switch to non-dispatchable</t>
  </si>
  <si>
    <t>EFC minus each of the following: 1000 MW from Hydro for run-of-river,  2000 MW for resources that self-schedule some protion of their EFC based on a day-ahead award, 1000 MW of EFC from hydro resources that that are not used as flexible based on hydro conditions, 500 MW for OTC retirment in 2015, asssumed 10% outage rate for all other resources</t>
  </si>
  <si>
    <t>EFC</t>
  </si>
  <si>
    <t>EFC OTC retirement in 2015</t>
  </si>
  <si>
    <t>Reductions for continued Self Scheduling</t>
  </si>
  <si>
    <t>Run-of-River Hydro Reductions</t>
  </si>
  <si>
    <t>Reduction in Hydro based on Hydro conditions</t>
  </si>
  <si>
    <t>Assumed outage rate of all reamining resources (reduction based on outage rate)</t>
  </si>
  <si>
    <t>EFC minus each of the following: 1000 MW from Hydro for run-of-river,  2000 MW for resources that self-schedule some protion of their EFC based on a day-ahead award, 2000 MW of EFC from hydro resources that that are not used as flexible based on hydro conditions (high hydro year), 500 MW for OTC retirment in 2015, asssumed 8% outage rate for all other resources</t>
  </si>
  <si>
    <t>Reductions based on election of inflexibility elections</t>
  </si>
  <si>
    <t>Base  Scenario</t>
  </si>
  <si>
    <t>Low Hydro Scenario</t>
  </si>
  <si>
    <t>Limited Long Start Resources</t>
  </si>
  <si>
    <t>Increased Outage Rate Scenario</t>
  </si>
  <si>
    <t>2014 Need Using 3.5%</t>
  </si>
  <si>
    <t>Basic Reduction Case</t>
  </si>
  <si>
    <t>Limited Long Start Resources Case</t>
  </si>
  <si>
    <t>2016 Need Using 3.5%</t>
  </si>
  <si>
    <t>Basic Reduction with Low Hydro Flexibility Case</t>
  </si>
  <si>
    <t>Needs numbers use updated Needs number as of 3/14/2013 based on Base Case Scenario</t>
  </si>
  <si>
    <t>Max Peak to Trough</t>
  </si>
  <si>
    <t>Month</t>
  </si>
  <si>
    <t xml:space="preserve"> </t>
  </si>
  <si>
    <t>Max Daily Change 2014</t>
  </si>
  <si>
    <t>Max Daily Change 2015</t>
  </si>
  <si>
    <t>Max Daily Change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</si>
</sst>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rgb="FF000000"/>
      <name val="Calibri"/>
      <family val="2"/>
    </font>
    <font>
      <b/>
      <sz val="10"/>
      <color theme="1"/>
      <name val="MS Sans Serif"/>
      <family val="2"/>
    </font>
  </fonts>
  <fills count="7">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rgb="FF92D050"/>
        <bgColor indexed="64"/>
      </patternFill>
    </fill>
    <fill>
      <patternFill patternType="solid">
        <fgColor rgb="FFE9EDF4"/>
        <bgColor indexed="64"/>
      </patternFill>
    </fill>
  </fills>
  <borders count="3">
    <border>
      <left/>
      <right/>
      <top/>
      <bottom/>
      <diagonal/>
    </border>
    <border>
      <left/>
      <right/>
      <top/>
      <bottom style="thin">
        <color theme="4" tint="0.39997558519241921"/>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14">
    <xf numFmtId="0" fontId="0" fillId="0" borderId="0" xfId="0"/>
    <xf numFmtId="0" fontId="0" fillId="0" borderId="0" xfId="0" applyNumberFormat="1"/>
    <xf numFmtId="0" fontId="0" fillId="2" borderId="0" xfId="0" applyFill="1"/>
    <xf numFmtId="0" fontId="1" fillId="3" borderId="1" xfId="0" applyFont="1" applyFill="1" applyBorder="1"/>
    <xf numFmtId="0" fontId="0" fillId="0" borderId="0" xfId="0" applyAlignment="1">
      <alignment horizontal="left"/>
    </xf>
    <xf numFmtId="0" fontId="0" fillId="4" borderId="0" xfId="0" applyNumberFormat="1" applyFill="1"/>
    <xf numFmtId="3" fontId="0" fillId="0" borderId="0" xfId="0" applyNumberFormat="1"/>
    <xf numFmtId="0" fontId="1" fillId="3" borderId="0" xfId="0" applyFont="1" applyFill="1" applyBorder="1"/>
    <xf numFmtId="0" fontId="0" fillId="5" borderId="0" xfId="0" applyFill="1"/>
    <xf numFmtId="0" fontId="0" fillId="0" borderId="0" xfId="0" applyFill="1"/>
    <xf numFmtId="9" fontId="0" fillId="0" borderId="0" xfId="0" applyNumberFormat="1"/>
    <xf numFmtId="0" fontId="2" fillId="6" borderId="2" xfId="0" applyFont="1" applyFill="1" applyBorder="1" applyAlignment="1">
      <alignment horizontal="left" wrapText="1" readingOrder="1"/>
    </xf>
    <xf numFmtId="0" fontId="3"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3075498084763115"/>
          <c:y val="7.6175352907034047E-2"/>
          <c:w val="0.53593369781239053"/>
          <c:h val="0.87551374576091756"/>
        </c:manualLayout>
      </c:layout>
      <c:barChart>
        <c:barDir val="col"/>
        <c:grouping val="clustered"/>
        <c:varyColors val="0"/>
        <c:ser>
          <c:idx val="0"/>
          <c:order val="0"/>
          <c:tx>
            <c:strRef>
              <c:f>'Assessment sheet'!$A$62</c:f>
              <c:strCache>
                <c:ptCount val="1"/>
                <c:pt idx="0">
                  <c:v>EFC Dispatchable</c:v>
                </c:pt>
              </c:strCache>
            </c:strRef>
          </c:tx>
          <c:invertIfNegative val="0"/>
          <c:cat>
            <c:strRef>
              <c:f>'Assessment sheet'!$A$64:$A$67</c:f>
              <c:strCache>
                <c:ptCount val="4"/>
                <c:pt idx="0">
                  <c:v>March</c:v>
                </c:pt>
                <c:pt idx="1">
                  <c:v>July</c:v>
                </c:pt>
                <c:pt idx="2">
                  <c:v>October</c:v>
                </c:pt>
                <c:pt idx="3">
                  <c:v>December</c:v>
                </c:pt>
              </c:strCache>
            </c:strRef>
          </c:cat>
          <c:val>
            <c:numRef>
              <c:f>'Assessment sheet'!$J$64:$J$67</c:f>
              <c:numCache>
                <c:formatCode>#,##0</c:formatCode>
                <c:ptCount val="4"/>
                <c:pt idx="0">
                  <c:v>28399.83</c:v>
                </c:pt>
                <c:pt idx="1">
                  <c:v>31363.05</c:v>
                </c:pt>
                <c:pt idx="2">
                  <c:v>30996.54</c:v>
                </c:pt>
                <c:pt idx="3">
                  <c:v>29857.11</c:v>
                </c:pt>
              </c:numCache>
            </c:numRef>
          </c:val>
        </c:ser>
        <c:ser>
          <c:idx val="1"/>
          <c:order val="1"/>
          <c:tx>
            <c:strRef>
              <c:f>'Assessment sheet'!$A$75</c:f>
              <c:strCache>
                <c:ptCount val="1"/>
                <c:pt idx="0">
                  <c:v>EFC Dispatchable RA</c:v>
                </c:pt>
              </c:strCache>
            </c:strRef>
          </c:tx>
          <c:invertIfNegative val="0"/>
          <c:cat>
            <c:strRef>
              <c:f>'Assessment sheet'!$A$64:$A$67</c:f>
              <c:strCache>
                <c:ptCount val="4"/>
                <c:pt idx="0">
                  <c:v>March</c:v>
                </c:pt>
                <c:pt idx="1">
                  <c:v>July</c:v>
                </c:pt>
                <c:pt idx="2">
                  <c:v>October</c:v>
                </c:pt>
                <c:pt idx="3">
                  <c:v>December</c:v>
                </c:pt>
              </c:strCache>
            </c:strRef>
          </c:cat>
          <c:val>
            <c:numRef>
              <c:f>'Assessment sheet'!$J$77:$J$80</c:f>
              <c:numCache>
                <c:formatCode>#,##0</c:formatCode>
                <c:ptCount val="4"/>
                <c:pt idx="0">
                  <c:v>18284.810000000001</c:v>
                </c:pt>
                <c:pt idx="1">
                  <c:v>26978.989999999998</c:v>
                </c:pt>
                <c:pt idx="2">
                  <c:v>23047.829999999994</c:v>
                </c:pt>
                <c:pt idx="3">
                  <c:v>21964.440000000002</c:v>
                </c:pt>
              </c:numCache>
            </c:numRef>
          </c:val>
        </c:ser>
        <c:ser>
          <c:idx val="6"/>
          <c:order val="5"/>
          <c:tx>
            <c:strRef>
              <c:f>'Assessment sheet'!$Q$118</c:f>
              <c:strCache>
                <c:ptCount val="1"/>
                <c:pt idx="0">
                  <c:v>Limited Long Start Resources Case</c:v>
                </c:pt>
              </c:strCache>
            </c:strRef>
          </c:tx>
          <c:spPr>
            <a:ln w="28575">
              <a:noFill/>
            </a:ln>
          </c:spPr>
          <c:invertIfNegative val="0"/>
          <c:val>
            <c:numRef>
              <c:f>'Assessment sheet'!$Q$119:$Q$122</c:f>
              <c:numCache>
                <c:formatCode>#,##0</c:formatCode>
                <c:ptCount val="4"/>
                <c:pt idx="0">
                  <c:v>10322.025200000002</c:v>
                </c:pt>
                <c:pt idx="1">
                  <c:v>18320.6708</c:v>
                </c:pt>
                <c:pt idx="2">
                  <c:v>14704.003599999996</c:v>
                </c:pt>
                <c:pt idx="3">
                  <c:v>13707.284800000001</c:v>
                </c:pt>
              </c:numCache>
            </c:numRef>
          </c:val>
        </c:ser>
        <c:dLbls>
          <c:showLegendKey val="0"/>
          <c:showVal val="0"/>
          <c:showCatName val="0"/>
          <c:showSerName val="0"/>
          <c:showPercent val="0"/>
          <c:showBubbleSize val="0"/>
        </c:dLbls>
        <c:gapWidth val="150"/>
        <c:axId val="97358976"/>
        <c:axId val="97360512"/>
      </c:barChart>
      <c:lineChart>
        <c:grouping val="standard"/>
        <c:varyColors val="0"/>
        <c:ser>
          <c:idx val="2"/>
          <c:order val="2"/>
          <c:tx>
            <c:strRef>
              <c:f>'Assessment sheet'!$C$1</c:f>
              <c:strCache>
                <c:ptCount val="1"/>
                <c:pt idx="0">
                  <c:v>2014 Need Using 3.5%</c:v>
                </c:pt>
              </c:strCache>
            </c:strRef>
          </c:tx>
          <c:marker>
            <c:symbol val="none"/>
          </c:marker>
          <c:val>
            <c:numRef>
              <c:f>'Assessment sheet'!$C$2:$C$5</c:f>
              <c:numCache>
                <c:formatCode>#,##0</c:formatCode>
                <c:ptCount val="4"/>
                <c:pt idx="0">
                  <c:v>9474.2946384713705</c:v>
                </c:pt>
                <c:pt idx="1">
                  <c:v>7646.4756314690621</c:v>
                </c:pt>
                <c:pt idx="2">
                  <c:v>8916.4945441320233</c:v>
                </c:pt>
                <c:pt idx="3">
                  <c:v>10868.789496188529</c:v>
                </c:pt>
              </c:numCache>
            </c:numRef>
          </c:val>
          <c:smooth val="0"/>
        </c:ser>
        <c:dLbls>
          <c:showLegendKey val="0"/>
          <c:showVal val="0"/>
          <c:showCatName val="0"/>
          <c:showSerName val="0"/>
          <c:showPercent val="0"/>
          <c:showBubbleSize val="0"/>
        </c:dLbls>
        <c:marker val="1"/>
        <c:smooth val="0"/>
        <c:axId val="97358976"/>
        <c:axId val="97360512"/>
      </c:lineChart>
      <c:lineChart>
        <c:grouping val="standard"/>
        <c:varyColors val="0"/>
        <c:ser>
          <c:idx val="4"/>
          <c:order val="3"/>
          <c:tx>
            <c:strRef>
              <c:f>'Assessment sheet'!$D$1</c:f>
              <c:strCache>
                <c:ptCount val="1"/>
                <c:pt idx="0">
                  <c:v>2015 Need Using 3.5%</c:v>
                </c:pt>
              </c:strCache>
            </c:strRef>
          </c:tx>
          <c:marker>
            <c:symbol val="none"/>
          </c:marker>
          <c:val>
            <c:numRef>
              <c:f>'Assessment sheet'!$D$2:$D$5</c:f>
              <c:numCache>
                <c:formatCode>#,##0</c:formatCode>
                <c:ptCount val="4"/>
                <c:pt idx="0">
                  <c:v>10570.462201515487</c:v>
                </c:pt>
                <c:pt idx="1">
                  <c:v>7568.3552646866792</c:v>
                </c:pt>
                <c:pt idx="2">
                  <c:v>9754.4207094949852</c:v>
                </c:pt>
                <c:pt idx="3">
                  <c:v>11795.709083864525</c:v>
                </c:pt>
              </c:numCache>
            </c:numRef>
          </c:val>
          <c:smooth val="0"/>
        </c:ser>
        <c:ser>
          <c:idx val="3"/>
          <c:order val="4"/>
          <c:tx>
            <c:strRef>
              <c:f>'Assessment sheet'!$E$1</c:f>
              <c:strCache>
                <c:ptCount val="1"/>
                <c:pt idx="0">
                  <c:v>2016 Need Using 3.5%</c:v>
                </c:pt>
              </c:strCache>
            </c:strRef>
          </c:tx>
          <c:marker>
            <c:symbol val="none"/>
          </c:marker>
          <c:val>
            <c:numRef>
              <c:f>'Assessment sheet'!$E$2:$E$5</c:f>
              <c:numCache>
                <c:formatCode>#,##0</c:formatCode>
                <c:ptCount val="4"/>
                <c:pt idx="0">
                  <c:v>11399.661615294544</c:v>
                </c:pt>
                <c:pt idx="1">
                  <c:v>7642.8920671514543</c:v>
                </c:pt>
                <c:pt idx="2">
                  <c:v>10514.824707893871</c:v>
                </c:pt>
                <c:pt idx="3">
                  <c:v>12560.266808335207</c:v>
                </c:pt>
              </c:numCache>
            </c:numRef>
          </c:val>
          <c:smooth val="0"/>
        </c:ser>
        <c:dLbls>
          <c:showLegendKey val="0"/>
          <c:showVal val="0"/>
          <c:showCatName val="0"/>
          <c:showSerName val="0"/>
          <c:showPercent val="0"/>
          <c:showBubbleSize val="0"/>
        </c:dLbls>
        <c:marker val="1"/>
        <c:smooth val="0"/>
        <c:axId val="97372416"/>
        <c:axId val="97370880"/>
      </c:lineChart>
      <c:catAx>
        <c:axId val="97358976"/>
        <c:scaling>
          <c:orientation val="minMax"/>
        </c:scaling>
        <c:delete val="0"/>
        <c:axPos val="b"/>
        <c:majorTickMark val="none"/>
        <c:minorTickMark val="none"/>
        <c:tickLblPos val="nextTo"/>
        <c:crossAx val="97360512"/>
        <c:crosses val="autoZero"/>
        <c:auto val="1"/>
        <c:lblAlgn val="ctr"/>
        <c:lblOffset val="100"/>
        <c:noMultiLvlLbl val="0"/>
      </c:catAx>
      <c:valAx>
        <c:axId val="97360512"/>
        <c:scaling>
          <c:orientation val="minMax"/>
        </c:scaling>
        <c:delete val="0"/>
        <c:axPos val="l"/>
        <c:majorGridlines/>
        <c:title>
          <c:layout/>
          <c:overlay val="0"/>
        </c:title>
        <c:numFmt formatCode="#,##0" sourceLinked="1"/>
        <c:majorTickMark val="none"/>
        <c:minorTickMark val="none"/>
        <c:tickLblPos val="nextTo"/>
        <c:crossAx val="97358976"/>
        <c:crosses val="autoZero"/>
        <c:crossBetween val="between"/>
      </c:valAx>
      <c:valAx>
        <c:axId val="97370880"/>
        <c:scaling>
          <c:orientation val="minMax"/>
          <c:max val="35000"/>
        </c:scaling>
        <c:delete val="0"/>
        <c:axPos val="r"/>
        <c:numFmt formatCode="#,##0" sourceLinked="1"/>
        <c:majorTickMark val="out"/>
        <c:minorTickMark val="none"/>
        <c:tickLblPos val="nextTo"/>
        <c:txPr>
          <a:bodyPr/>
          <a:lstStyle/>
          <a:p>
            <a:pPr>
              <a:defRPr baseline="0">
                <a:solidFill>
                  <a:schemeClr val="bg1"/>
                </a:solidFill>
              </a:defRPr>
            </a:pPr>
            <a:endParaRPr lang="en-US"/>
          </a:p>
        </c:txPr>
        <c:crossAx val="97372416"/>
        <c:crosses val="max"/>
        <c:crossBetween val="between"/>
      </c:valAx>
      <c:catAx>
        <c:axId val="97372416"/>
        <c:scaling>
          <c:orientation val="minMax"/>
        </c:scaling>
        <c:delete val="1"/>
        <c:axPos val="b"/>
        <c:majorTickMark val="out"/>
        <c:minorTickMark val="none"/>
        <c:tickLblPos val="nextTo"/>
        <c:crossAx val="97370880"/>
        <c:crosses val="autoZero"/>
        <c:auto val="1"/>
        <c:lblAlgn val="ctr"/>
        <c:lblOffset val="100"/>
        <c:noMultiLvlLbl val="0"/>
      </c:cat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9741420590161E-2"/>
          <c:y val="3.5330213794874686E-2"/>
          <c:w val="0.56679899857032945"/>
          <c:h val="0.8849509205144106"/>
        </c:manualLayout>
      </c:layout>
      <c:barChart>
        <c:barDir val="col"/>
        <c:grouping val="clustered"/>
        <c:varyColors val="0"/>
        <c:ser>
          <c:idx val="1"/>
          <c:order val="0"/>
          <c:tx>
            <c:strRef>
              <c:f>'Assessment sheet'!$A$75</c:f>
              <c:strCache>
                <c:ptCount val="1"/>
                <c:pt idx="0">
                  <c:v>EFC Dispatchable RA</c:v>
                </c:pt>
              </c:strCache>
            </c:strRef>
          </c:tx>
          <c:invertIfNegative val="0"/>
          <c:cat>
            <c:strRef>
              <c:f>'Assessment sheet'!$A$77:$A$80</c:f>
              <c:strCache>
                <c:ptCount val="4"/>
                <c:pt idx="0">
                  <c:v>March</c:v>
                </c:pt>
                <c:pt idx="1">
                  <c:v>July</c:v>
                </c:pt>
                <c:pt idx="2">
                  <c:v>October</c:v>
                </c:pt>
                <c:pt idx="3">
                  <c:v>December</c:v>
                </c:pt>
              </c:strCache>
            </c:strRef>
          </c:cat>
          <c:val>
            <c:numRef>
              <c:f>'Assessment sheet'!$J$77:$J$80</c:f>
              <c:numCache>
                <c:formatCode>#,##0</c:formatCode>
                <c:ptCount val="4"/>
                <c:pt idx="0">
                  <c:v>18284.810000000001</c:v>
                </c:pt>
                <c:pt idx="1">
                  <c:v>26978.989999999998</c:v>
                </c:pt>
                <c:pt idx="2">
                  <c:v>23047.829999999994</c:v>
                </c:pt>
                <c:pt idx="3">
                  <c:v>21964.440000000002</c:v>
                </c:pt>
              </c:numCache>
            </c:numRef>
          </c:val>
        </c:ser>
        <c:ser>
          <c:idx val="3"/>
          <c:order val="1"/>
          <c:tx>
            <c:strRef>
              <c:f>'Assessment sheet'!$O$118</c:f>
              <c:strCache>
                <c:ptCount val="1"/>
                <c:pt idx="0">
                  <c:v>Basic Reduction Case</c:v>
                </c:pt>
              </c:strCache>
            </c:strRef>
          </c:tx>
          <c:invertIfNegative val="0"/>
          <c:cat>
            <c:strRef>
              <c:f>'Assessment sheet'!$A$77:$A$80</c:f>
              <c:strCache>
                <c:ptCount val="4"/>
                <c:pt idx="0">
                  <c:v>March</c:v>
                </c:pt>
                <c:pt idx="1">
                  <c:v>July</c:v>
                </c:pt>
                <c:pt idx="2">
                  <c:v>October</c:v>
                </c:pt>
                <c:pt idx="3">
                  <c:v>December</c:v>
                </c:pt>
              </c:strCache>
            </c:strRef>
          </c:cat>
          <c:val>
            <c:numRef>
              <c:f>'Assessment sheet'!$O$119:$O$122</c:f>
              <c:numCache>
                <c:formatCode>#,##0</c:formatCode>
                <c:ptCount val="4"/>
                <c:pt idx="0">
                  <c:v>12322.025200000002</c:v>
                </c:pt>
                <c:pt idx="1">
                  <c:v>20320.6708</c:v>
                </c:pt>
                <c:pt idx="2">
                  <c:v>16704.003599999996</c:v>
                </c:pt>
                <c:pt idx="3">
                  <c:v>15707.284800000001</c:v>
                </c:pt>
              </c:numCache>
            </c:numRef>
          </c:val>
        </c:ser>
        <c:ser>
          <c:idx val="0"/>
          <c:order val="2"/>
          <c:tx>
            <c:strRef>
              <c:f>'Assessment sheet'!$P$118</c:f>
              <c:strCache>
                <c:ptCount val="1"/>
                <c:pt idx="0">
                  <c:v>Basic Reduction with Low Hydro Flexibility Case</c:v>
                </c:pt>
              </c:strCache>
            </c:strRef>
          </c:tx>
          <c:invertIfNegative val="0"/>
          <c:cat>
            <c:strRef>
              <c:f>'Assessment sheet'!$A$77:$A$80</c:f>
              <c:strCache>
                <c:ptCount val="4"/>
                <c:pt idx="0">
                  <c:v>March</c:v>
                </c:pt>
                <c:pt idx="1">
                  <c:v>July</c:v>
                </c:pt>
                <c:pt idx="2">
                  <c:v>October</c:v>
                </c:pt>
                <c:pt idx="3">
                  <c:v>December</c:v>
                </c:pt>
              </c:strCache>
            </c:strRef>
          </c:cat>
          <c:val>
            <c:numRef>
              <c:f>'Assessment sheet'!$P$119:$P$122</c:f>
              <c:numCache>
                <c:formatCode>#,##0</c:formatCode>
                <c:ptCount val="4"/>
                <c:pt idx="0">
                  <c:v>11322.025200000002</c:v>
                </c:pt>
                <c:pt idx="1">
                  <c:v>19320.6708</c:v>
                </c:pt>
                <c:pt idx="2">
                  <c:v>15704.003599999995</c:v>
                </c:pt>
                <c:pt idx="3">
                  <c:v>14707.284800000001</c:v>
                </c:pt>
              </c:numCache>
            </c:numRef>
          </c:val>
        </c:ser>
        <c:ser>
          <c:idx val="4"/>
          <c:order val="3"/>
          <c:tx>
            <c:strRef>
              <c:f>'Assessment sheet'!$Q$118</c:f>
              <c:strCache>
                <c:ptCount val="1"/>
                <c:pt idx="0">
                  <c:v>Limited Long Start Resources Case</c:v>
                </c:pt>
              </c:strCache>
            </c:strRef>
          </c:tx>
          <c:invertIfNegative val="0"/>
          <c:cat>
            <c:strRef>
              <c:f>'Assessment sheet'!$A$77:$A$80</c:f>
              <c:strCache>
                <c:ptCount val="4"/>
                <c:pt idx="0">
                  <c:v>March</c:v>
                </c:pt>
                <c:pt idx="1">
                  <c:v>July</c:v>
                </c:pt>
                <c:pt idx="2">
                  <c:v>October</c:v>
                </c:pt>
                <c:pt idx="3">
                  <c:v>December</c:v>
                </c:pt>
              </c:strCache>
            </c:strRef>
          </c:cat>
          <c:val>
            <c:numRef>
              <c:f>'Assessment sheet'!$Q$119:$Q$122</c:f>
              <c:numCache>
                <c:formatCode>#,##0</c:formatCode>
                <c:ptCount val="4"/>
                <c:pt idx="0">
                  <c:v>10322.025200000002</c:v>
                </c:pt>
                <c:pt idx="1">
                  <c:v>18320.6708</c:v>
                </c:pt>
                <c:pt idx="2">
                  <c:v>14704.003599999996</c:v>
                </c:pt>
                <c:pt idx="3">
                  <c:v>13707.284800000001</c:v>
                </c:pt>
              </c:numCache>
            </c:numRef>
          </c:val>
        </c:ser>
        <c:dLbls>
          <c:showLegendKey val="0"/>
          <c:showVal val="0"/>
          <c:showCatName val="0"/>
          <c:showSerName val="0"/>
          <c:showPercent val="0"/>
          <c:showBubbleSize val="0"/>
        </c:dLbls>
        <c:gapWidth val="150"/>
        <c:axId val="504477568"/>
        <c:axId val="504479104"/>
      </c:barChart>
      <c:lineChart>
        <c:grouping val="standard"/>
        <c:varyColors val="0"/>
        <c:ser>
          <c:idx val="2"/>
          <c:order val="4"/>
          <c:tx>
            <c:strRef>
              <c:f>'Assessment sheet'!$C$1</c:f>
              <c:strCache>
                <c:ptCount val="1"/>
                <c:pt idx="0">
                  <c:v>2014 Need Using 3.5%</c:v>
                </c:pt>
              </c:strCache>
            </c:strRef>
          </c:tx>
          <c:marker>
            <c:symbol val="none"/>
          </c:marker>
          <c:cat>
            <c:strRef>
              <c:f>'Assessment sheet'!$A$71:$A$74</c:f>
              <c:strCache>
                <c:ptCount val="4"/>
                <c:pt idx="0">
                  <c:v>March</c:v>
                </c:pt>
                <c:pt idx="1">
                  <c:v>July</c:v>
                </c:pt>
                <c:pt idx="2">
                  <c:v>October</c:v>
                </c:pt>
                <c:pt idx="3">
                  <c:v>December</c:v>
                </c:pt>
              </c:strCache>
            </c:strRef>
          </c:cat>
          <c:val>
            <c:numRef>
              <c:f>'Assessment sheet'!$C$2:$C$5</c:f>
              <c:numCache>
                <c:formatCode>#,##0</c:formatCode>
                <c:ptCount val="4"/>
                <c:pt idx="0">
                  <c:v>9474.2946384713705</c:v>
                </c:pt>
                <c:pt idx="1">
                  <c:v>7646.4756314690621</c:v>
                </c:pt>
                <c:pt idx="2">
                  <c:v>8916.4945441320233</c:v>
                </c:pt>
                <c:pt idx="3">
                  <c:v>10868.789496188529</c:v>
                </c:pt>
              </c:numCache>
            </c:numRef>
          </c:val>
          <c:smooth val="0"/>
        </c:ser>
        <c:ser>
          <c:idx val="7"/>
          <c:order val="5"/>
          <c:tx>
            <c:strRef>
              <c:f>'Assessment sheet'!$D$1</c:f>
              <c:strCache>
                <c:ptCount val="1"/>
                <c:pt idx="0">
                  <c:v>2015 Need Using 3.5%</c:v>
                </c:pt>
              </c:strCache>
            </c:strRef>
          </c:tx>
          <c:marker>
            <c:symbol val="none"/>
          </c:marker>
          <c:cat>
            <c:strRef>
              <c:f>'Assessment sheet'!$A$71:$A$74</c:f>
              <c:strCache>
                <c:ptCount val="4"/>
                <c:pt idx="0">
                  <c:v>March</c:v>
                </c:pt>
                <c:pt idx="1">
                  <c:v>July</c:v>
                </c:pt>
                <c:pt idx="2">
                  <c:v>October</c:v>
                </c:pt>
                <c:pt idx="3">
                  <c:v>December</c:v>
                </c:pt>
              </c:strCache>
            </c:strRef>
          </c:cat>
          <c:val>
            <c:numRef>
              <c:f>'Assessment sheet'!$D$2:$D$5</c:f>
              <c:numCache>
                <c:formatCode>#,##0</c:formatCode>
                <c:ptCount val="4"/>
                <c:pt idx="0">
                  <c:v>10570.462201515487</c:v>
                </c:pt>
                <c:pt idx="1">
                  <c:v>7568.3552646866792</c:v>
                </c:pt>
                <c:pt idx="2">
                  <c:v>9754.4207094949852</c:v>
                </c:pt>
                <c:pt idx="3">
                  <c:v>11795.709083864525</c:v>
                </c:pt>
              </c:numCache>
            </c:numRef>
          </c:val>
          <c:smooth val="0"/>
        </c:ser>
        <c:ser>
          <c:idx val="5"/>
          <c:order val="6"/>
          <c:tx>
            <c:strRef>
              <c:f>'Assessment sheet'!$E$1</c:f>
              <c:strCache>
                <c:ptCount val="1"/>
                <c:pt idx="0">
                  <c:v>2016 Need Using 3.5%</c:v>
                </c:pt>
              </c:strCache>
            </c:strRef>
          </c:tx>
          <c:marker>
            <c:symbol val="none"/>
          </c:marker>
          <c:val>
            <c:numRef>
              <c:f>'Assessment sheet'!$E$2:$E$5</c:f>
              <c:numCache>
                <c:formatCode>#,##0</c:formatCode>
                <c:ptCount val="4"/>
                <c:pt idx="0">
                  <c:v>11399.661615294544</c:v>
                </c:pt>
                <c:pt idx="1">
                  <c:v>7642.8920671514543</c:v>
                </c:pt>
                <c:pt idx="2">
                  <c:v>10514.824707893871</c:v>
                </c:pt>
                <c:pt idx="3">
                  <c:v>12560.266808335207</c:v>
                </c:pt>
              </c:numCache>
            </c:numRef>
          </c:val>
          <c:smooth val="0"/>
        </c:ser>
        <c:dLbls>
          <c:showLegendKey val="0"/>
          <c:showVal val="0"/>
          <c:showCatName val="0"/>
          <c:showSerName val="0"/>
          <c:showPercent val="0"/>
          <c:showBubbleSize val="0"/>
        </c:dLbls>
        <c:marker val="1"/>
        <c:smooth val="0"/>
        <c:axId val="504490624"/>
        <c:axId val="504489088"/>
      </c:lineChart>
      <c:catAx>
        <c:axId val="504477568"/>
        <c:scaling>
          <c:orientation val="minMax"/>
        </c:scaling>
        <c:delete val="0"/>
        <c:axPos val="b"/>
        <c:majorTickMark val="out"/>
        <c:minorTickMark val="none"/>
        <c:tickLblPos val="nextTo"/>
        <c:crossAx val="504479104"/>
        <c:crosses val="autoZero"/>
        <c:auto val="1"/>
        <c:lblAlgn val="ctr"/>
        <c:lblOffset val="100"/>
        <c:noMultiLvlLbl val="0"/>
      </c:catAx>
      <c:valAx>
        <c:axId val="504479104"/>
        <c:scaling>
          <c:orientation val="minMax"/>
        </c:scaling>
        <c:delete val="0"/>
        <c:axPos val="l"/>
        <c:majorGridlines/>
        <c:numFmt formatCode="#,##0" sourceLinked="1"/>
        <c:majorTickMark val="out"/>
        <c:minorTickMark val="none"/>
        <c:tickLblPos val="nextTo"/>
        <c:crossAx val="504477568"/>
        <c:crosses val="autoZero"/>
        <c:crossBetween val="between"/>
      </c:valAx>
      <c:valAx>
        <c:axId val="504489088"/>
        <c:scaling>
          <c:orientation val="minMax"/>
          <c:max val="30000"/>
        </c:scaling>
        <c:delete val="0"/>
        <c:axPos val="r"/>
        <c:numFmt formatCode="#,##0" sourceLinked="1"/>
        <c:majorTickMark val="out"/>
        <c:minorTickMark val="none"/>
        <c:tickLblPos val="nextTo"/>
        <c:crossAx val="504490624"/>
        <c:crosses val="max"/>
        <c:crossBetween val="between"/>
      </c:valAx>
      <c:catAx>
        <c:axId val="504490624"/>
        <c:scaling>
          <c:orientation val="minMax"/>
        </c:scaling>
        <c:delete val="1"/>
        <c:axPos val="b"/>
        <c:majorTickMark val="out"/>
        <c:minorTickMark val="none"/>
        <c:tickLblPos val="nextTo"/>
        <c:crossAx val="504489088"/>
        <c:crosses val="autoZero"/>
        <c:auto val="1"/>
        <c:lblAlgn val="ctr"/>
        <c:lblOffset val="100"/>
        <c:noMultiLvlLbl val="0"/>
      </c:catAx>
    </c:plotArea>
    <c:legend>
      <c:legendPos val="r"/>
      <c:layout>
        <c:manualLayout>
          <c:xMode val="edge"/>
          <c:yMode val="edge"/>
          <c:x val="0.70188880935337628"/>
          <c:y val="0.22531708126648106"/>
          <c:w val="0.29811119064662372"/>
          <c:h val="0.46881627296587924"/>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133351</xdr:colOff>
      <xdr:row>53</xdr:row>
      <xdr:rowOff>76200</xdr:rowOff>
    </xdr:from>
    <xdr:to>
      <xdr:col>26</xdr:col>
      <xdr:colOff>390525</xdr:colOff>
      <xdr:row>89</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104775</xdr:colOff>
      <xdr:row>90</xdr:row>
      <xdr:rowOff>38099</xdr:rowOff>
    </xdr:from>
    <xdr:to>
      <xdr:col>24</xdr:col>
      <xdr:colOff>581025</xdr:colOff>
      <xdr:row>111</xdr:row>
      <xdr:rowOff>104774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21</xdr:col>
      <xdr:colOff>581025</xdr:colOff>
      <xdr:row>0</xdr:row>
      <xdr:rowOff>171450</xdr:rowOff>
    </xdr:from>
    <xdr:to>
      <xdr:col>23</xdr:col>
      <xdr:colOff>590550</xdr:colOff>
      <xdr:row>2</xdr:row>
      <xdr:rowOff>114300</xdr:rowOff>
    </xdr:to>
    <xdr:pic>
      <xdr:nvPicPr>
        <xdr:cNvPr id="4"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63600" y="171450"/>
          <a:ext cx="12287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9"/>
  <sheetViews>
    <sheetView tabSelected="1" workbookViewId="0">
      <selection activeCell="S2" sqref="S2"/>
    </sheetView>
  </sheetViews>
  <sheetFormatPr defaultRowHeight="15" x14ac:dyDescent="0.25"/>
  <cols>
    <col min="14" max="14" width="9.140625" style="2"/>
    <col min="15" max="15" width="10" customWidth="1"/>
    <col min="16" max="16" width="11" customWidth="1"/>
  </cols>
  <sheetData>
    <row r="1" spans="1:24" x14ac:dyDescent="0.25">
      <c r="C1" t="s">
        <v>52</v>
      </c>
      <c r="D1" t="s">
        <v>23</v>
      </c>
      <c r="E1" t="s">
        <v>55</v>
      </c>
      <c r="F1" t="s">
        <v>61</v>
      </c>
      <c r="G1" t="s">
        <v>62</v>
      </c>
      <c r="H1" t="s">
        <v>63</v>
      </c>
    </row>
    <row r="2" spans="1:24" x14ac:dyDescent="0.25">
      <c r="B2" s="4" t="s">
        <v>25</v>
      </c>
      <c r="C2" s="6">
        <v>9474.2946384713705</v>
      </c>
      <c r="D2" s="6">
        <v>10570.462201515487</v>
      </c>
      <c r="E2" s="6">
        <v>11399.661615294544</v>
      </c>
      <c r="F2" s="6">
        <v>12943.626681327216</v>
      </c>
      <c r="G2" s="6">
        <v>13284.428981201454</v>
      </c>
      <c r="H2" s="6">
        <v>13502.988166485422</v>
      </c>
      <c r="J2" t="s">
        <v>57</v>
      </c>
    </row>
    <row r="3" spans="1:24" x14ac:dyDescent="0.25">
      <c r="B3" s="4" t="s">
        <v>26</v>
      </c>
      <c r="C3" s="6">
        <v>7646.4756314690621</v>
      </c>
      <c r="D3" s="6">
        <v>7568.3552646866792</v>
      </c>
      <c r="E3" s="6">
        <v>7642.8920671514543</v>
      </c>
      <c r="F3" s="6">
        <v>17194.047711969863</v>
      </c>
      <c r="G3" s="6">
        <v>16497.828704805932</v>
      </c>
      <c r="H3" s="6">
        <v>16700.206934023001</v>
      </c>
    </row>
    <row r="4" spans="1:24" x14ac:dyDescent="0.25">
      <c r="B4" s="4" t="s">
        <v>27</v>
      </c>
      <c r="C4" s="6">
        <v>8916.4945441320233</v>
      </c>
      <c r="D4" s="6">
        <v>9754.4207094949852</v>
      </c>
      <c r="E4" s="6">
        <v>10514.824707893871</v>
      </c>
      <c r="F4" s="6">
        <v>19477.243803020207</v>
      </c>
      <c r="G4" s="6">
        <v>19727.106782859606</v>
      </c>
      <c r="H4" s="6">
        <v>20020.516456856734</v>
      </c>
    </row>
    <row r="5" spans="1:24" x14ac:dyDescent="0.25">
      <c r="B5" s="4" t="s">
        <v>28</v>
      </c>
      <c r="C5" s="6">
        <v>10868.789496188529</v>
      </c>
      <c r="D5" s="6">
        <v>11795.709083864525</v>
      </c>
      <c r="E5" s="6">
        <v>12560.266808335207</v>
      </c>
      <c r="F5" s="6">
        <v>14034.499979457887</v>
      </c>
      <c r="G5" s="6">
        <v>14239.379174500555</v>
      </c>
      <c r="H5" s="6">
        <v>14419.641585716232</v>
      </c>
    </row>
    <row r="6" spans="1:24" x14ac:dyDescent="0.25">
      <c r="A6" t="s">
        <v>12</v>
      </c>
      <c r="P6" t="s">
        <v>15</v>
      </c>
    </row>
    <row r="7" spans="1:24" x14ac:dyDescent="0.25">
      <c r="A7" s="3" t="s">
        <v>11</v>
      </c>
      <c r="B7" s="3" t="s">
        <v>2</v>
      </c>
      <c r="C7" s="3" t="s">
        <v>1</v>
      </c>
      <c r="D7" s="3" t="s">
        <v>3</v>
      </c>
      <c r="E7" s="3" t="s">
        <v>5</v>
      </c>
      <c r="F7" s="3" t="s">
        <v>6</v>
      </c>
      <c r="G7" s="3" t="s">
        <v>9</v>
      </c>
      <c r="H7" s="3" t="s">
        <v>7</v>
      </c>
      <c r="I7" s="3" t="s">
        <v>8</v>
      </c>
      <c r="J7" s="3" t="s">
        <v>0</v>
      </c>
      <c r="K7" s="3" t="s">
        <v>4</v>
      </c>
      <c r="L7" s="3" t="s">
        <v>10</v>
      </c>
      <c r="P7" s="3" t="s">
        <v>11</v>
      </c>
      <c r="Q7" s="3" t="s">
        <v>2</v>
      </c>
      <c r="R7" s="3" t="s">
        <v>1</v>
      </c>
      <c r="S7" s="3" t="s">
        <v>3</v>
      </c>
      <c r="T7" s="3" t="s">
        <v>6</v>
      </c>
      <c r="U7" s="3" t="s">
        <v>9</v>
      </c>
      <c r="V7" s="3" t="s">
        <v>8</v>
      </c>
      <c r="W7" s="3" t="s">
        <v>0</v>
      </c>
      <c r="X7" s="3" t="s">
        <v>10</v>
      </c>
    </row>
    <row r="8" spans="1:24" x14ac:dyDescent="0.25">
      <c r="A8" s="4">
        <v>1</v>
      </c>
      <c r="B8" s="1">
        <v>14037.6</v>
      </c>
      <c r="C8" s="1">
        <v>6295.1500000000005</v>
      </c>
      <c r="D8" s="1">
        <v>5326.4900000000007</v>
      </c>
      <c r="E8" s="1">
        <v>293.70999999999998</v>
      </c>
      <c r="F8" s="1">
        <v>2.33</v>
      </c>
      <c r="G8" s="1">
        <v>1431</v>
      </c>
      <c r="H8" s="1">
        <v>706</v>
      </c>
      <c r="I8" s="1">
        <v>324.02000000000004</v>
      </c>
      <c r="J8" s="1">
        <v>18532.190000000002</v>
      </c>
      <c r="K8" s="1">
        <v>132.73000000000005</v>
      </c>
      <c r="L8" s="1">
        <v>911.29000000000019</v>
      </c>
      <c r="P8" s="4">
        <v>1</v>
      </c>
      <c r="Q8" s="1">
        <v>13857.099999999997</v>
      </c>
      <c r="R8" s="1">
        <v>4179.1500000000005</v>
      </c>
      <c r="S8" s="1">
        <v>5251.2599999999984</v>
      </c>
      <c r="T8" s="1">
        <v>0.09</v>
      </c>
      <c r="U8" s="1">
        <v>1232</v>
      </c>
      <c r="V8" s="1">
        <v>266.40999999999997</v>
      </c>
      <c r="W8" s="1">
        <v>13075.91</v>
      </c>
      <c r="X8" s="1">
        <v>1.69</v>
      </c>
    </row>
    <row r="9" spans="1:24" x14ac:dyDescent="0.25">
      <c r="A9" s="4">
        <v>2</v>
      </c>
      <c r="B9" s="1">
        <v>14029.6</v>
      </c>
      <c r="C9" s="1">
        <v>6295.4000000000005</v>
      </c>
      <c r="D9" s="1">
        <v>5273.5499999999993</v>
      </c>
      <c r="E9" s="1">
        <v>353.28</v>
      </c>
      <c r="F9" s="1">
        <v>3.88</v>
      </c>
      <c r="G9" s="1">
        <v>1431</v>
      </c>
      <c r="H9" s="1">
        <v>731</v>
      </c>
      <c r="I9" s="1">
        <v>324.40000000000003</v>
      </c>
      <c r="J9" s="1">
        <v>18502.030000000002</v>
      </c>
      <c r="K9" s="1">
        <v>189.41</v>
      </c>
      <c r="L9" s="1">
        <v>927.57000000000028</v>
      </c>
      <c r="P9" s="4">
        <v>2</v>
      </c>
      <c r="Q9" s="1">
        <v>13851.099999999997</v>
      </c>
      <c r="R9" s="1">
        <v>4199.6000000000004</v>
      </c>
      <c r="S9" s="1">
        <v>5163.0099999999993</v>
      </c>
      <c r="T9" s="1">
        <v>0.13</v>
      </c>
      <c r="U9" s="1">
        <v>1232</v>
      </c>
      <c r="V9" s="1">
        <v>266.15999999999997</v>
      </c>
      <c r="W9" s="1">
        <v>13079.690000000002</v>
      </c>
      <c r="X9" s="1">
        <v>1.69</v>
      </c>
    </row>
    <row r="10" spans="1:24" x14ac:dyDescent="0.25">
      <c r="A10" s="4">
        <v>3</v>
      </c>
      <c r="B10" s="1">
        <v>13347.65</v>
      </c>
      <c r="C10" s="1">
        <v>6205.6699999999992</v>
      </c>
      <c r="D10" s="1">
        <v>4546.1499999999996</v>
      </c>
      <c r="E10" s="1">
        <v>416.13999999999993</v>
      </c>
      <c r="F10" s="1">
        <v>10.120000000000001</v>
      </c>
      <c r="G10" s="1">
        <v>751.15</v>
      </c>
      <c r="H10" s="1">
        <v>991</v>
      </c>
      <c r="I10" s="1">
        <v>326.36999999999995</v>
      </c>
      <c r="J10" s="1">
        <v>18456.060000000001</v>
      </c>
      <c r="K10" s="1">
        <v>471.07000000000005</v>
      </c>
      <c r="L10" s="1">
        <v>868.48000000000013</v>
      </c>
      <c r="P10" s="4">
        <v>3</v>
      </c>
      <c r="Q10" s="1">
        <v>13172.149999999996</v>
      </c>
      <c r="R10" s="1">
        <v>4182.3700000000008</v>
      </c>
      <c r="S10" s="1">
        <v>4389.8999999999996</v>
      </c>
      <c r="T10" s="1">
        <v>0.37</v>
      </c>
      <c r="U10" s="1">
        <v>424</v>
      </c>
      <c r="V10" s="1">
        <v>265.36</v>
      </c>
      <c r="W10" s="1">
        <v>13079.119999999999</v>
      </c>
      <c r="X10" s="1">
        <v>1.61</v>
      </c>
    </row>
    <row r="11" spans="1:24" x14ac:dyDescent="0.25">
      <c r="A11" s="4">
        <v>4</v>
      </c>
      <c r="B11" s="1">
        <v>13957.65</v>
      </c>
      <c r="C11" s="1">
        <v>6201.68</v>
      </c>
      <c r="D11" s="1">
        <v>5807.0000000000009</v>
      </c>
      <c r="E11" s="1">
        <v>665.85</v>
      </c>
      <c r="F11" s="1">
        <v>13.02</v>
      </c>
      <c r="G11" s="1">
        <v>1579</v>
      </c>
      <c r="H11" s="1">
        <v>1092</v>
      </c>
      <c r="I11" s="1">
        <v>326.5</v>
      </c>
      <c r="J11" s="1">
        <v>18487.23</v>
      </c>
      <c r="K11" s="1">
        <v>427.90999999999997</v>
      </c>
      <c r="L11" s="1">
        <v>824.26</v>
      </c>
      <c r="P11" s="4">
        <v>4</v>
      </c>
      <c r="Q11" s="1">
        <v>13787.149999999996</v>
      </c>
      <c r="R11" s="1">
        <v>4185.8</v>
      </c>
      <c r="S11" s="1">
        <v>5647.11</v>
      </c>
      <c r="T11" s="1">
        <v>0.76</v>
      </c>
      <c r="U11" s="1">
        <v>1232</v>
      </c>
      <c r="V11" s="1">
        <v>266.23</v>
      </c>
      <c r="W11" s="1">
        <v>13076.02</v>
      </c>
      <c r="X11" s="1">
        <v>1.26</v>
      </c>
    </row>
    <row r="12" spans="1:24" x14ac:dyDescent="0.25">
      <c r="A12" s="4">
        <v>5</v>
      </c>
      <c r="B12" s="1">
        <v>13887.199999999999</v>
      </c>
      <c r="C12" s="1">
        <v>6135.5099999999984</v>
      </c>
      <c r="D12" s="1">
        <v>5997.78</v>
      </c>
      <c r="E12" s="1">
        <v>755.83</v>
      </c>
      <c r="F12" s="1">
        <v>13.68</v>
      </c>
      <c r="G12" s="1">
        <v>1559</v>
      </c>
      <c r="H12" s="1">
        <v>898</v>
      </c>
      <c r="I12" s="1">
        <v>327.04000000000002</v>
      </c>
      <c r="J12" s="1">
        <v>18358.839999999993</v>
      </c>
      <c r="K12" s="1">
        <v>734.86000000000024</v>
      </c>
      <c r="L12" s="1">
        <v>855.81</v>
      </c>
      <c r="P12" s="4">
        <v>5</v>
      </c>
      <c r="Q12" s="1">
        <v>13721.699999999997</v>
      </c>
      <c r="R12" s="1">
        <v>4134.2200000000012</v>
      </c>
      <c r="S12" s="1">
        <v>5793.079999999999</v>
      </c>
      <c r="T12" s="1">
        <v>0.93</v>
      </c>
      <c r="U12" s="1">
        <v>1232</v>
      </c>
      <c r="V12" s="1">
        <v>266.43</v>
      </c>
      <c r="W12" s="1">
        <v>13077.420000000002</v>
      </c>
      <c r="X12" s="1">
        <v>0.91</v>
      </c>
    </row>
    <row r="13" spans="1:24" x14ac:dyDescent="0.25">
      <c r="A13" s="4">
        <v>6</v>
      </c>
      <c r="B13" s="1">
        <v>13797.199999999999</v>
      </c>
      <c r="C13" s="1">
        <v>6272.3099999999995</v>
      </c>
      <c r="D13" s="1">
        <v>6271.2400000000016</v>
      </c>
      <c r="E13" s="1">
        <v>894.39</v>
      </c>
      <c r="F13" s="1">
        <v>18.119999999999997</v>
      </c>
      <c r="G13" s="1">
        <v>1561</v>
      </c>
      <c r="H13" s="1">
        <v>1015</v>
      </c>
      <c r="I13" s="1">
        <v>326.09000000000009</v>
      </c>
      <c r="J13" s="1">
        <v>18556.05000000001</v>
      </c>
      <c r="K13" s="1">
        <v>863.43000000000029</v>
      </c>
      <c r="L13" s="1">
        <v>953.46</v>
      </c>
      <c r="P13" s="4">
        <v>6</v>
      </c>
      <c r="Q13" s="1">
        <v>13636.699999999997</v>
      </c>
      <c r="R13" s="1">
        <v>4145.6500000000005</v>
      </c>
      <c r="S13" s="1">
        <v>6067.14</v>
      </c>
      <c r="T13" s="1">
        <v>1.1200000000000001</v>
      </c>
      <c r="U13" s="1">
        <v>1232</v>
      </c>
      <c r="V13" s="1">
        <v>266.95</v>
      </c>
      <c r="W13" s="1">
        <v>13069.54</v>
      </c>
      <c r="X13" s="1">
        <v>1.01</v>
      </c>
    </row>
    <row r="14" spans="1:24" x14ac:dyDescent="0.25">
      <c r="A14" s="4">
        <v>7</v>
      </c>
      <c r="B14" s="1">
        <v>14168.449999999999</v>
      </c>
      <c r="C14" s="1">
        <v>6315.45</v>
      </c>
      <c r="D14" s="1">
        <v>6223.8199999999979</v>
      </c>
      <c r="E14" s="1">
        <v>791.34000000000015</v>
      </c>
      <c r="F14" s="1">
        <v>16.610000000000003</v>
      </c>
      <c r="G14" s="1">
        <v>1522</v>
      </c>
      <c r="H14" s="1">
        <v>1246</v>
      </c>
      <c r="I14" s="1">
        <v>325.18</v>
      </c>
      <c r="J14" s="1">
        <v>18617.36</v>
      </c>
      <c r="K14" s="1">
        <v>870.31000000000006</v>
      </c>
      <c r="L14" s="1">
        <v>928.86</v>
      </c>
      <c r="P14" s="4">
        <v>7</v>
      </c>
      <c r="Q14" s="1">
        <v>14012.949999999997</v>
      </c>
      <c r="R14" s="1">
        <v>4204.9600000000009</v>
      </c>
      <c r="S14" s="1">
        <v>6035.2499999999955</v>
      </c>
      <c r="T14" s="1">
        <v>1.06</v>
      </c>
      <c r="U14" s="1">
        <v>1232</v>
      </c>
      <c r="V14" s="1">
        <v>266.95000000000005</v>
      </c>
      <c r="W14" s="1">
        <v>13092.07</v>
      </c>
      <c r="X14" s="1">
        <v>1.08</v>
      </c>
    </row>
    <row r="15" spans="1:24" x14ac:dyDescent="0.25">
      <c r="A15" s="4">
        <v>8</v>
      </c>
      <c r="B15" s="1">
        <v>14165.449999999999</v>
      </c>
      <c r="C15" s="1">
        <v>6282.05</v>
      </c>
      <c r="D15" s="1">
        <v>6036.9999999999991</v>
      </c>
      <c r="E15" s="1">
        <v>729.36000000000013</v>
      </c>
      <c r="F15" s="1">
        <v>22.5</v>
      </c>
      <c r="G15" s="1">
        <v>1487</v>
      </c>
      <c r="H15" s="1">
        <v>1248</v>
      </c>
      <c r="I15" s="1">
        <v>324.15000000000009</v>
      </c>
      <c r="J15" s="1">
        <v>18590.429999999997</v>
      </c>
      <c r="K15" s="1">
        <v>531.44000000000017</v>
      </c>
      <c r="L15" s="1">
        <v>919.73999999999955</v>
      </c>
      <c r="P15" s="4">
        <v>8</v>
      </c>
      <c r="Q15" s="1">
        <v>14009.949999999997</v>
      </c>
      <c r="R15" s="1">
        <v>4203.97</v>
      </c>
      <c r="S15" s="1">
        <v>5899.9899999999989</v>
      </c>
      <c r="T15" s="1">
        <v>0.94000000000000006</v>
      </c>
      <c r="U15" s="1">
        <v>1232</v>
      </c>
      <c r="V15" s="1">
        <v>266.48</v>
      </c>
      <c r="W15" s="1">
        <v>13090.2</v>
      </c>
      <c r="X15" s="1">
        <v>1.31</v>
      </c>
    </row>
    <row r="16" spans="1:24" x14ac:dyDescent="0.25">
      <c r="A16" s="4">
        <v>9</v>
      </c>
      <c r="B16" s="1">
        <v>14217.449999999999</v>
      </c>
      <c r="C16" s="1">
        <v>6244.04</v>
      </c>
      <c r="D16" s="1">
        <v>5806.2999999999975</v>
      </c>
      <c r="E16" s="1">
        <v>636.46</v>
      </c>
      <c r="F16" s="1">
        <v>18.930000000000003</v>
      </c>
      <c r="G16" s="1">
        <v>1431</v>
      </c>
      <c r="H16" s="1">
        <v>1149</v>
      </c>
      <c r="I16" s="1">
        <v>323.91000000000003</v>
      </c>
      <c r="J16" s="1">
        <v>18583.7</v>
      </c>
      <c r="K16" s="1">
        <v>192.90000000000003</v>
      </c>
      <c r="L16" s="1">
        <v>910.74000000000024</v>
      </c>
      <c r="P16" s="4">
        <v>9</v>
      </c>
      <c r="Q16" s="1">
        <v>14056.949999999997</v>
      </c>
      <c r="R16" s="1">
        <v>4207.130000000001</v>
      </c>
      <c r="S16" s="1">
        <v>5709.3799999999956</v>
      </c>
      <c r="T16" s="1">
        <v>0.69000000000000006</v>
      </c>
      <c r="U16" s="1">
        <v>1232</v>
      </c>
      <c r="V16" s="1">
        <v>267.10000000000002</v>
      </c>
      <c r="W16" s="1">
        <v>13090.25</v>
      </c>
      <c r="X16" s="1">
        <v>1.01</v>
      </c>
    </row>
    <row r="17" spans="1:24" x14ac:dyDescent="0.25">
      <c r="A17" s="4">
        <v>10</v>
      </c>
      <c r="B17" s="1">
        <v>14328.9</v>
      </c>
      <c r="C17" s="1">
        <v>6270.0799999999981</v>
      </c>
      <c r="D17" s="1">
        <v>5590.5699999999988</v>
      </c>
      <c r="E17" s="1">
        <v>454.92999999999995</v>
      </c>
      <c r="F17" s="1">
        <v>12.43</v>
      </c>
      <c r="G17" s="1">
        <v>1431</v>
      </c>
      <c r="H17" s="1">
        <v>1131</v>
      </c>
      <c r="I17" s="1">
        <v>325.97999999999996</v>
      </c>
      <c r="J17" s="1">
        <v>18472.750000000004</v>
      </c>
      <c r="K17" s="1">
        <v>203.14999999999998</v>
      </c>
      <c r="L17" s="1">
        <v>802.07000000000016</v>
      </c>
      <c r="P17" s="4">
        <v>10</v>
      </c>
      <c r="Q17" s="1">
        <v>14158.399999999998</v>
      </c>
      <c r="R17" s="1">
        <v>4218.0400000000009</v>
      </c>
      <c r="S17" s="1">
        <v>5521.8099999999995</v>
      </c>
      <c r="T17" s="1">
        <v>0.4</v>
      </c>
      <c r="U17" s="1">
        <v>1232</v>
      </c>
      <c r="V17" s="1">
        <v>267.64</v>
      </c>
      <c r="W17" s="1">
        <v>13080.170000000002</v>
      </c>
      <c r="X17" s="1">
        <v>1.35</v>
      </c>
    </row>
    <row r="18" spans="1:24" x14ac:dyDescent="0.25">
      <c r="A18" s="4">
        <v>11</v>
      </c>
      <c r="B18" s="1">
        <v>14402.9</v>
      </c>
      <c r="C18" s="1">
        <v>6273.0900000000011</v>
      </c>
      <c r="D18" s="1">
        <v>5454.2799999999979</v>
      </c>
      <c r="E18" s="1">
        <v>325.99</v>
      </c>
      <c r="F18" s="1">
        <v>1.9300000000000002</v>
      </c>
      <c r="G18" s="1">
        <v>1431</v>
      </c>
      <c r="H18" s="1">
        <v>1031</v>
      </c>
      <c r="I18" s="1">
        <v>325.55</v>
      </c>
      <c r="J18" s="1">
        <v>18434.46</v>
      </c>
      <c r="K18" s="1">
        <v>188.05</v>
      </c>
      <c r="L18" s="1">
        <v>843.41000000000008</v>
      </c>
      <c r="P18" s="4">
        <v>11</v>
      </c>
      <c r="Q18" s="1">
        <v>14227.399999999998</v>
      </c>
      <c r="R18" s="1">
        <v>4223.9600000000009</v>
      </c>
      <c r="S18" s="1">
        <v>5387.53</v>
      </c>
      <c r="T18" s="1">
        <v>0.06</v>
      </c>
      <c r="U18" s="1">
        <v>1232</v>
      </c>
      <c r="V18" s="1">
        <v>267.17999999999995</v>
      </c>
      <c r="W18" s="1">
        <v>13090.07</v>
      </c>
      <c r="X18" s="1">
        <v>1.23</v>
      </c>
    </row>
    <row r="19" spans="1:24" x14ac:dyDescent="0.25">
      <c r="A19" s="4">
        <v>12</v>
      </c>
      <c r="B19" s="1">
        <v>13851.85</v>
      </c>
      <c r="C19" s="1">
        <v>6448.510000000002</v>
      </c>
      <c r="D19" s="1">
        <v>5009.3999999999978</v>
      </c>
      <c r="E19" s="1">
        <v>310.82999999999993</v>
      </c>
      <c r="F19" s="1">
        <v>1.36</v>
      </c>
      <c r="G19" s="1">
        <v>1027</v>
      </c>
      <c r="H19" s="1">
        <v>772</v>
      </c>
      <c r="I19" s="1">
        <v>325.51000000000005</v>
      </c>
      <c r="J19" s="1">
        <v>18480.219999999998</v>
      </c>
      <c r="K19" s="1">
        <v>136.56999999999996</v>
      </c>
      <c r="L19" s="1">
        <v>905.17</v>
      </c>
      <c r="P19" s="4">
        <v>12</v>
      </c>
      <c r="Q19" s="1">
        <v>13671.349999999997</v>
      </c>
      <c r="R19" s="1">
        <v>4419.4100000000017</v>
      </c>
      <c r="S19" s="1">
        <v>4921.739999999998</v>
      </c>
      <c r="T19" s="1">
        <v>0.04</v>
      </c>
      <c r="U19" s="1">
        <v>828</v>
      </c>
      <c r="V19" s="1">
        <v>265.69</v>
      </c>
      <c r="W19" s="1">
        <v>13083.130000000001</v>
      </c>
      <c r="X19" s="1">
        <v>1.02</v>
      </c>
    </row>
    <row r="21" spans="1:24" x14ac:dyDescent="0.25">
      <c r="A21" t="s">
        <v>13</v>
      </c>
      <c r="P21" t="s">
        <v>16</v>
      </c>
    </row>
    <row r="22" spans="1:24" x14ac:dyDescent="0.25">
      <c r="A22" s="3" t="s">
        <v>11</v>
      </c>
      <c r="B22" s="3" t="s">
        <v>2</v>
      </c>
      <c r="C22" s="3" t="s">
        <v>1</v>
      </c>
      <c r="D22" s="3" t="s">
        <v>3</v>
      </c>
      <c r="E22" s="3" t="s">
        <v>5</v>
      </c>
      <c r="F22" s="3" t="s">
        <v>6</v>
      </c>
      <c r="G22" s="3" t="s">
        <v>9</v>
      </c>
      <c r="H22" s="3" t="s">
        <v>7</v>
      </c>
      <c r="I22" s="3" t="s">
        <v>8</v>
      </c>
      <c r="J22" s="3" t="s">
        <v>0</v>
      </c>
      <c r="K22" s="3" t="s">
        <v>4</v>
      </c>
      <c r="L22" s="3" t="s">
        <v>10</v>
      </c>
      <c r="P22" s="3" t="s">
        <v>11</v>
      </c>
      <c r="Q22" s="3" t="s">
        <v>2</v>
      </c>
      <c r="R22" s="3" t="s">
        <v>1</v>
      </c>
      <c r="S22" s="3" t="s">
        <v>3</v>
      </c>
      <c r="T22" s="3" t="s">
        <v>6</v>
      </c>
      <c r="U22" s="3" t="s">
        <v>9</v>
      </c>
      <c r="V22" s="3" t="s">
        <v>8</v>
      </c>
      <c r="W22" s="3" t="s">
        <v>0</v>
      </c>
      <c r="X22" s="3" t="s">
        <v>10</v>
      </c>
    </row>
    <row r="23" spans="1:24" x14ac:dyDescent="0.25">
      <c r="A23" s="4">
        <v>1</v>
      </c>
      <c r="B23" s="1">
        <v>8727.82</v>
      </c>
      <c r="C23" s="1">
        <v>5842.93</v>
      </c>
      <c r="D23" s="1">
        <v>5320.4900000000007</v>
      </c>
      <c r="E23" s="1">
        <v>293.70999999999998</v>
      </c>
      <c r="F23" s="1">
        <v>2.33</v>
      </c>
      <c r="G23" s="1">
        <v>1431</v>
      </c>
      <c r="H23" s="1">
        <v>706</v>
      </c>
      <c r="I23" s="1">
        <v>324.02000000000004</v>
      </c>
      <c r="J23" s="1">
        <v>16160.080000000005</v>
      </c>
      <c r="K23" s="1">
        <v>132.73000000000005</v>
      </c>
      <c r="L23" s="1">
        <v>911.29000000000019</v>
      </c>
      <c r="P23" s="4">
        <v>1</v>
      </c>
      <c r="Q23" s="1">
        <v>8653.83</v>
      </c>
      <c r="R23" s="1">
        <v>3800.1499999999996</v>
      </c>
      <c r="S23" s="1">
        <v>5245.2599999999984</v>
      </c>
      <c r="T23" s="1">
        <v>0.09</v>
      </c>
      <c r="U23" s="1">
        <v>1232</v>
      </c>
      <c r="V23" s="1">
        <v>266.40999999999997</v>
      </c>
      <c r="W23" s="1">
        <v>11360.91</v>
      </c>
      <c r="X23" s="1">
        <v>1.69</v>
      </c>
    </row>
    <row r="24" spans="1:24" x14ac:dyDescent="0.25">
      <c r="A24" s="4">
        <v>2</v>
      </c>
      <c r="B24" s="1">
        <v>8719.82</v>
      </c>
      <c r="C24" s="1">
        <v>5841.9299999999994</v>
      </c>
      <c r="D24" s="1">
        <v>5267.5499999999993</v>
      </c>
      <c r="E24" s="1">
        <v>353.28</v>
      </c>
      <c r="F24" s="1">
        <v>3.88</v>
      </c>
      <c r="G24" s="1">
        <v>1431</v>
      </c>
      <c r="H24" s="1">
        <v>731</v>
      </c>
      <c r="I24" s="1">
        <v>324.40000000000003</v>
      </c>
      <c r="J24" s="1">
        <v>16136.080000000004</v>
      </c>
      <c r="K24" s="1">
        <v>189.41</v>
      </c>
      <c r="L24" s="1">
        <v>927.57000000000028</v>
      </c>
      <c r="P24" s="4">
        <v>2</v>
      </c>
      <c r="Q24" s="1">
        <v>8647.83</v>
      </c>
      <c r="R24" s="1">
        <v>3820.6000000000004</v>
      </c>
      <c r="S24" s="1">
        <v>5157.0099999999993</v>
      </c>
      <c r="T24" s="1">
        <v>0.13</v>
      </c>
      <c r="U24" s="1">
        <v>1232</v>
      </c>
      <c r="V24" s="1">
        <v>266.15999999999997</v>
      </c>
      <c r="W24" s="1">
        <v>11364.689999999999</v>
      </c>
      <c r="X24" s="1">
        <v>1.69</v>
      </c>
    </row>
    <row r="25" spans="1:24" x14ac:dyDescent="0.25">
      <c r="A25" s="4">
        <v>3</v>
      </c>
      <c r="B25" s="1">
        <v>8222.8700000000008</v>
      </c>
      <c r="C25" s="1">
        <v>5752.8399999999992</v>
      </c>
      <c r="D25" s="1">
        <v>4540.1499999999996</v>
      </c>
      <c r="E25" s="1">
        <v>416.13999999999993</v>
      </c>
      <c r="F25" s="1">
        <v>10.120000000000001</v>
      </c>
      <c r="G25" s="1">
        <v>751.15</v>
      </c>
      <c r="H25" s="1">
        <v>991</v>
      </c>
      <c r="I25" s="1">
        <v>326.36999999999995</v>
      </c>
      <c r="J25" s="1">
        <v>16088.900000000001</v>
      </c>
      <c r="K25" s="1">
        <v>471.07000000000005</v>
      </c>
      <c r="L25" s="1">
        <v>868.48000000000013</v>
      </c>
      <c r="P25" s="4">
        <v>3</v>
      </c>
      <c r="Q25" s="1">
        <v>8153.88</v>
      </c>
      <c r="R25" s="1">
        <v>3806.5900000000006</v>
      </c>
      <c r="S25" s="1">
        <v>4383.8999999999996</v>
      </c>
      <c r="T25" s="1">
        <v>0.37</v>
      </c>
      <c r="U25" s="1">
        <v>424</v>
      </c>
      <c r="V25" s="1">
        <v>265.36</v>
      </c>
      <c r="W25" s="1">
        <v>11364.119999999999</v>
      </c>
      <c r="X25" s="1">
        <v>1.61</v>
      </c>
    </row>
    <row r="26" spans="1:24" x14ac:dyDescent="0.25">
      <c r="A26" s="4">
        <v>4</v>
      </c>
      <c r="B26" s="1">
        <v>8647.869999999999</v>
      </c>
      <c r="C26" s="1">
        <v>5761.06</v>
      </c>
      <c r="D26" s="1">
        <v>5801.0000000000009</v>
      </c>
      <c r="E26" s="1">
        <v>665.85</v>
      </c>
      <c r="F26" s="1">
        <v>13.02</v>
      </c>
      <c r="G26" s="1">
        <v>1579</v>
      </c>
      <c r="H26" s="1">
        <v>1092</v>
      </c>
      <c r="I26" s="1">
        <v>326.5</v>
      </c>
      <c r="J26" s="1">
        <v>16111.31</v>
      </c>
      <c r="K26" s="1">
        <v>427.90999999999997</v>
      </c>
      <c r="L26" s="1">
        <v>824.26</v>
      </c>
      <c r="P26" s="4">
        <v>4</v>
      </c>
      <c r="Q26" s="1">
        <v>8583.880000000001</v>
      </c>
      <c r="R26" s="1">
        <v>3806.8</v>
      </c>
      <c r="S26" s="1">
        <v>5641.11</v>
      </c>
      <c r="T26" s="1">
        <v>0.76</v>
      </c>
      <c r="U26" s="1">
        <v>1232</v>
      </c>
      <c r="V26" s="1">
        <v>266.23</v>
      </c>
      <c r="W26" s="1">
        <v>11361.02</v>
      </c>
      <c r="X26" s="1">
        <v>1.26</v>
      </c>
    </row>
    <row r="27" spans="1:24" x14ac:dyDescent="0.25">
      <c r="A27" s="4">
        <v>5</v>
      </c>
      <c r="B27" s="1">
        <v>8577.42</v>
      </c>
      <c r="C27" s="1">
        <v>5680.9999999999991</v>
      </c>
      <c r="D27" s="1">
        <v>5991.78</v>
      </c>
      <c r="E27" s="1">
        <v>755.83</v>
      </c>
      <c r="F27" s="1">
        <v>13.68</v>
      </c>
      <c r="G27" s="1">
        <v>1559</v>
      </c>
      <c r="H27" s="1">
        <v>898</v>
      </c>
      <c r="I27" s="1">
        <v>327.04000000000002</v>
      </c>
      <c r="J27" s="1">
        <v>15983.35</v>
      </c>
      <c r="K27" s="1">
        <v>734.86000000000024</v>
      </c>
      <c r="L27" s="1">
        <v>855.81</v>
      </c>
      <c r="P27" s="4">
        <v>5</v>
      </c>
      <c r="Q27" s="1">
        <v>8518.43</v>
      </c>
      <c r="R27" s="1">
        <v>3755.2200000000007</v>
      </c>
      <c r="S27" s="1">
        <v>5787.079999999999</v>
      </c>
      <c r="T27" s="1">
        <v>0.93</v>
      </c>
      <c r="U27" s="1">
        <v>1232</v>
      </c>
      <c r="V27" s="1">
        <v>266.43</v>
      </c>
      <c r="W27" s="1">
        <v>11362.420000000002</v>
      </c>
      <c r="X27" s="1">
        <v>0.91</v>
      </c>
    </row>
    <row r="28" spans="1:24" x14ac:dyDescent="0.25">
      <c r="A28" s="4">
        <v>6</v>
      </c>
      <c r="B28" s="1">
        <v>8487.42</v>
      </c>
      <c r="C28" s="1">
        <v>5803.7699999999995</v>
      </c>
      <c r="D28" s="1">
        <v>6265.2400000000016</v>
      </c>
      <c r="E28" s="1">
        <v>894.39</v>
      </c>
      <c r="F28" s="1">
        <v>18.119999999999997</v>
      </c>
      <c r="G28" s="1">
        <v>1561</v>
      </c>
      <c r="H28" s="1">
        <v>1015</v>
      </c>
      <c r="I28" s="1">
        <v>326.09000000000009</v>
      </c>
      <c r="J28" s="1">
        <v>16180.1</v>
      </c>
      <c r="K28" s="1">
        <v>863.43000000000029</v>
      </c>
      <c r="L28" s="1">
        <v>953.46</v>
      </c>
      <c r="P28" s="4">
        <v>6</v>
      </c>
      <c r="Q28" s="1">
        <v>8433.43</v>
      </c>
      <c r="R28" s="1">
        <v>3766.6500000000005</v>
      </c>
      <c r="S28" s="1">
        <v>6061.14</v>
      </c>
      <c r="T28" s="1">
        <v>1.1200000000000001</v>
      </c>
      <c r="U28" s="1">
        <v>1232</v>
      </c>
      <c r="V28" s="1">
        <v>266.95</v>
      </c>
      <c r="W28" s="1">
        <v>11354.54</v>
      </c>
      <c r="X28" s="1">
        <v>1.01</v>
      </c>
    </row>
    <row r="29" spans="1:24" x14ac:dyDescent="0.25">
      <c r="A29" s="4">
        <v>7</v>
      </c>
      <c r="B29" s="1">
        <v>8678.67</v>
      </c>
      <c r="C29" s="1">
        <v>5845.41</v>
      </c>
      <c r="D29" s="1">
        <v>6217.8199999999979</v>
      </c>
      <c r="E29" s="1">
        <v>791.34000000000015</v>
      </c>
      <c r="F29" s="1">
        <v>16.610000000000003</v>
      </c>
      <c r="G29" s="1">
        <v>1522</v>
      </c>
      <c r="H29" s="1">
        <v>1246</v>
      </c>
      <c r="I29" s="1">
        <v>325.18</v>
      </c>
      <c r="J29" s="1">
        <v>16241.770000000002</v>
      </c>
      <c r="K29" s="1">
        <v>870.31000000000006</v>
      </c>
      <c r="L29" s="1">
        <v>928.86</v>
      </c>
      <c r="P29" s="4">
        <v>7</v>
      </c>
      <c r="Q29" s="1">
        <v>8629.68</v>
      </c>
      <c r="R29" s="1">
        <v>3825.96</v>
      </c>
      <c r="S29" s="1">
        <v>6029.2499999999955</v>
      </c>
      <c r="T29" s="1">
        <v>1.06</v>
      </c>
      <c r="U29" s="1">
        <v>1232</v>
      </c>
      <c r="V29" s="1">
        <v>266.95000000000005</v>
      </c>
      <c r="W29" s="1">
        <v>11377.07</v>
      </c>
      <c r="X29" s="1">
        <v>1.08</v>
      </c>
    </row>
    <row r="30" spans="1:24" x14ac:dyDescent="0.25">
      <c r="A30" s="4">
        <v>8</v>
      </c>
      <c r="B30" s="1">
        <v>8675.67</v>
      </c>
      <c r="C30" s="1">
        <v>5822.81</v>
      </c>
      <c r="D30" s="1">
        <v>6030.9999999999991</v>
      </c>
      <c r="E30" s="1">
        <v>729.36000000000013</v>
      </c>
      <c r="F30" s="1">
        <v>22.5</v>
      </c>
      <c r="G30" s="1">
        <v>1487</v>
      </c>
      <c r="H30" s="1">
        <v>1248</v>
      </c>
      <c r="I30" s="1">
        <v>324.15000000000009</v>
      </c>
      <c r="J30" s="1">
        <v>16220.970000000003</v>
      </c>
      <c r="K30" s="1">
        <v>531.44000000000017</v>
      </c>
      <c r="L30" s="1">
        <v>919.73999999999955</v>
      </c>
      <c r="P30" s="4">
        <v>8</v>
      </c>
      <c r="Q30" s="1">
        <v>8626.68</v>
      </c>
      <c r="R30" s="1">
        <v>3824.97</v>
      </c>
      <c r="S30" s="1">
        <v>5893.9899999999989</v>
      </c>
      <c r="T30" s="1">
        <v>0.94000000000000006</v>
      </c>
      <c r="U30" s="1">
        <v>1232</v>
      </c>
      <c r="V30" s="1">
        <v>266.48</v>
      </c>
      <c r="W30" s="1">
        <v>11375.2</v>
      </c>
      <c r="X30" s="1">
        <v>1.31</v>
      </c>
    </row>
    <row r="31" spans="1:24" x14ac:dyDescent="0.25">
      <c r="A31" s="4">
        <v>9</v>
      </c>
      <c r="B31" s="1">
        <v>8727.67</v>
      </c>
      <c r="C31" s="1">
        <v>5787.53</v>
      </c>
      <c r="D31" s="1">
        <v>5800.2999999999975</v>
      </c>
      <c r="E31" s="1">
        <v>636.46</v>
      </c>
      <c r="F31" s="1">
        <v>18.930000000000003</v>
      </c>
      <c r="G31" s="1">
        <v>1431</v>
      </c>
      <c r="H31" s="1">
        <v>1149</v>
      </c>
      <c r="I31" s="1">
        <v>323.91000000000003</v>
      </c>
      <c r="J31" s="1">
        <v>16214.700000000004</v>
      </c>
      <c r="K31" s="1">
        <v>192.90000000000003</v>
      </c>
      <c r="L31" s="1">
        <v>910.74000000000024</v>
      </c>
      <c r="P31" s="4">
        <v>9</v>
      </c>
      <c r="Q31" s="1">
        <v>8673.68</v>
      </c>
      <c r="R31" s="1">
        <v>3828.13</v>
      </c>
      <c r="S31" s="1">
        <v>5703.3799999999956</v>
      </c>
      <c r="T31" s="1">
        <v>0.69000000000000006</v>
      </c>
      <c r="U31" s="1">
        <v>1232</v>
      </c>
      <c r="V31" s="1">
        <v>267.10000000000002</v>
      </c>
      <c r="W31" s="1">
        <v>11375.25</v>
      </c>
      <c r="X31" s="1">
        <v>1.01</v>
      </c>
    </row>
    <row r="32" spans="1:24" x14ac:dyDescent="0.25">
      <c r="A32" s="4">
        <v>10</v>
      </c>
      <c r="B32" s="1">
        <v>8839.119999999999</v>
      </c>
      <c r="C32" s="1">
        <v>5817.8199999999988</v>
      </c>
      <c r="D32" s="1">
        <v>5584.5699999999988</v>
      </c>
      <c r="E32" s="1">
        <v>454.92999999999995</v>
      </c>
      <c r="F32" s="1">
        <v>12.43</v>
      </c>
      <c r="G32" s="1">
        <v>1431</v>
      </c>
      <c r="H32" s="1">
        <v>1131</v>
      </c>
      <c r="I32" s="1">
        <v>325.97999999999996</v>
      </c>
      <c r="J32" s="1">
        <v>16104.740000000002</v>
      </c>
      <c r="K32" s="1">
        <v>203.14999999999998</v>
      </c>
      <c r="L32" s="1">
        <v>802.07000000000016</v>
      </c>
      <c r="P32" s="4">
        <v>10</v>
      </c>
      <c r="Q32" s="1">
        <v>8775.1299999999992</v>
      </c>
      <c r="R32" s="1">
        <v>3839.0400000000004</v>
      </c>
      <c r="S32" s="1">
        <v>5515.8099999999995</v>
      </c>
      <c r="T32" s="1">
        <v>0.4</v>
      </c>
      <c r="U32" s="1">
        <v>1232</v>
      </c>
      <c r="V32" s="1">
        <v>267.64</v>
      </c>
      <c r="W32" s="1">
        <v>11365.170000000002</v>
      </c>
      <c r="X32" s="1">
        <v>1.35</v>
      </c>
    </row>
    <row r="33" spans="1:24" x14ac:dyDescent="0.25">
      <c r="A33" s="4">
        <v>11</v>
      </c>
      <c r="B33" s="1">
        <v>8913.119999999999</v>
      </c>
      <c r="C33" s="1">
        <v>5836.67</v>
      </c>
      <c r="D33" s="1">
        <v>5448.2799999999979</v>
      </c>
      <c r="E33" s="1">
        <v>325.99</v>
      </c>
      <c r="F33" s="1">
        <v>1.9300000000000002</v>
      </c>
      <c r="G33" s="1">
        <v>1431</v>
      </c>
      <c r="H33" s="1">
        <v>1031</v>
      </c>
      <c r="I33" s="1">
        <v>325.55</v>
      </c>
      <c r="J33" s="1">
        <v>16114.810000000003</v>
      </c>
      <c r="K33" s="1">
        <v>188.05</v>
      </c>
      <c r="L33" s="1">
        <v>843.41000000000008</v>
      </c>
      <c r="P33" s="4">
        <v>11</v>
      </c>
      <c r="Q33" s="1">
        <v>8844.1299999999992</v>
      </c>
      <c r="R33" s="1">
        <v>3844.96</v>
      </c>
      <c r="S33" s="1">
        <v>5381.53</v>
      </c>
      <c r="T33" s="1">
        <v>0.06</v>
      </c>
      <c r="U33" s="1">
        <v>1232</v>
      </c>
      <c r="V33" s="1">
        <v>267.17999999999995</v>
      </c>
      <c r="W33" s="1">
        <v>11375.07</v>
      </c>
      <c r="X33" s="1">
        <v>1.23</v>
      </c>
    </row>
    <row r="34" spans="1:24" x14ac:dyDescent="0.25">
      <c r="A34" s="4">
        <v>12</v>
      </c>
      <c r="B34" s="1">
        <v>8512.07</v>
      </c>
      <c r="C34" s="1">
        <v>5996.1200000000017</v>
      </c>
      <c r="D34" s="1">
        <v>5003.3999999999978</v>
      </c>
      <c r="E34" s="1">
        <v>310.82999999999993</v>
      </c>
      <c r="F34" s="1">
        <v>1.36</v>
      </c>
      <c r="G34" s="1">
        <v>1027</v>
      </c>
      <c r="H34" s="1">
        <v>772</v>
      </c>
      <c r="I34" s="1">
        <v>325.51000000000005</v>
      </c>
      <c r="J34" s="1">
        <v>16132.07</v>
      </c>
      <c r="K34" s="1">
        <v>136.56999999999996</v>
      </c>
      <c r="L34" s="1">
        <v>905.17</v>
      </c>
      <c r="P34" s="4">
        <v>12</v>
      </c>
      <c r="Q34" s="1">
        <v>8438.0800000000017</v>
      </c>
      <c r="R34" s="1">
        <v>4040.4100000000003</v>
      </c>
      <c r="S34" s="1">
        <v>4915.739999999998</v>
      </c>
      <c r="T34" s="1">
        <v>0.04</v>
      </c>
      <c r="U34" s="1">
        <v>828</v>
      </c>
      <c r="V34" s="1">
        <v>265.69</v>
      </c>
      <c r="W34" s="1">
        <v>11368.130000000001</v>
      </c>
      <c r="X34" s="1">
        <v>1.02</v>
      </c>
    </row>
    <row r="36" spans="1:24" x14ac:dyDescent="0.25">
      <c r="A36" t="s">
        <v>14</v>
      </c>
      <c r="P36" t="s">
        <v>17</v>
      </c>
    </row>
    <row r="37" spans="1:24" x14ac:dyDescent="0.25">
      <c r="A37" s="3" t="s">
        <v>11</v>
      </c>
      <c r="B37" s="3" t="s">
        <v>2</v>
      </c>
      <c r="C37" s="3" t="s">
        <v>1</v>
      </c>
      <c r="D37" s="3" t="s">
        <v>3</v>
      </c>
      <c r="E37" s="3" t="s">
        <v>5</v>
      </c>
      <c r="F37" s="3" t="s">
        <v>6</v>
      </c>
      <c r="G37" s="3" t="s">
        <v>9</v>
      </c>
      <c r="H37" s="3" t="s">
        <v>7</v>
      </c>
      <c r="I37" s="3" t="s">
        <v>8</v>
      </c>
      <c r="J37" s="3" t="s">
        <v>0</v>
      </c>
      <c r="K37" s="3" t="s">
        <v>4</v>
      </c>
      <c r="L37" s="3" t="s">
        <v>10</v>
      </c>
      <c r="P37" s="3" t="s">
        <v>11</v>
      </c>
      <c r="Q37" s="3" t="s">
        <v>2</v>
      </c>
      <c r="R37" s="3" t="s">
        <v>1</v>
      </c>
      <c r="S37" s="3" t="s">
        <v>3</v>
      </c>
      <c r="T37" s="3" t="s">
        <v>6</v>
      </c>
      <c r="U37" s="3" t="s">
        <v>9</v>
      </c>
      <c r="V37" s="3" t="s">
        <v>8</v>
      </c>
      <c r="W37" s="3" t="s">
        <v>0</v>
      </c>
      <c r="X37" s="3" t="s">
        <v>10</v>
      </c>
    </row>
    <row r="38" spans="1:24" x14ac:dyDescent="0.25">
      <c r="A38" s="4">
        <v>1</v>
      </c>
      <c r="B38" s="1">
        <f>B8-B23</f>
        <v>5309.7800000000007</v>
      </c>
      <c r="C38" s="1">
        <f t="shared" ref="C38:L38" si="0">C8-C23</f>
        <v>452.22000000000025</v>
      </c>
      <c r="D38" s="1">
        <f t="shared" si="0"/>
        <v>6</v>
      </c>
      <c r="E38" s="1">
        <f t="shared" si="0"/>
        <v>0</v>
      </c>
      <c r="F38" s="1">
        <f t="shared" si="0"/>
        <v>0</v>
      </c>
      <c r="G38" s="1">
        <f t="shared" si="0"/>
        <v>0</v>
      </c>
      <c r="H38" s="1">
        <f t="shared" si="0"/>
        <v>0</v>
      </c>
      <c r="I38" s="1">
        <f t="shared" si="0"/>
        <v>0</v>
      </c>
      <c r="J38" s="1">
        <f t="shared" si="0"/>
        <v>2372.1099999999969</v>
      </c>
      <c r="K38" s="1">
        <f t="shared" si="0"/>
        <v>0</v>
      </c>
      <c r="L38" s="1">
        <f t="shared" si="0"/>
        <v>0</v>
      </c>
      <c r="P38" s="4">
        <v>1</v>
      </c>
      <c r="Q38" s="1">
        <f>Q8-Q23</f>
        <v>5203.2699999999968</v>
      </c>
      <c r="R38" s="1">
        <f t="shared" ref="R38:X38" si="1">R8-R23</f>
        <v>379.00000000000091</v>
      </c>
      <c r="S38" s="1">
        <f t="shared" si="1"/>
        <v>6</v>
      </c>
      <c r="T38" s="1">
        <f t="shared" si="1"/>
        <v>0</v>
      </c>
      <c r="U38" s="1">
        <f t="shared" si="1"/>
        <v>0</v>
      </c>
      <c r="V38" s="1">
        <f t="shared" si="1"/>
        <v>0</v>
      </c>
      <c r="W38" s="1">
        <f t="shared" si="1"/>
        <v>1715</v>
      </c>
      <c r="X38" s="1">
        <f t="shared" si="1"/>
        <v>0</v>
      </c>
    </row>
    <row r="39" spans="1:24" x14ac:dyDescent="0.25">
      <c r="A39" s="4">
        <v>2</v>
      </c>
      <c r="B39" s="1">
        <f t="shared" ref="B39:L49" si="2">B9-B24</f>
        <v>5309.7800000000007</v>
      </c>
      <c r="C39" s="1">
        <f t="shared" si="2"/>
        <v>453.47000000000116</v>
      </c>
      <c r="D39" s="1">
        <f t="shared" si="2"/>
        <v>6</v>
      </c>
      <c r="E39" s="1">
        <f t="shared" si="2"/>
        <v>0</v>
      </c>
      <c r="F39" s="1">
        <f t="shared" si="2"/>
        <v>0</v>
      </c>
      <c r="G39" s="1">
        <f t="shared" si="2"/>
        <v>0</v>
      </c>
      <c r="H39" s="1">
        <f t="shared" si="2"/>
        <v>0</v>
      </c>
      <c r="I39" s="1">
        <f t="shared" si="2"/>
        <v>0</v>
      </c>
      <c r="J39" s="1">
        <f t="shared" si="2"/>
        <v>2365.9499999999989</v>
      </c>
      <c r="K39" s="1">
        <f t="shared" si="2"/>
        <v>0</v>
      </c>
      <c r="L39" s="1">
        <f t="shared" si="2"/>
        <v>0</v>
      </c>
      <c r="P39" s="4">
        <v>2</v>
      </c>
      <c r="Q39" s="1">
        <f t="shared" ref="Q39:X49" si="3">Q9-Q24</f>
        <v>5203.2699999999968</v>
      </c>
      <c r="R39" s="1">
        <f t="shared" si="3"/>
        <v>379</v>
      </c>
      <c r="S39" s="1">
        <f t="shared" si="3"/>
        <v>6</v>
      </c>
      <c r="T39" s="1">
        <f t="shared" si="3"/>
        <v>0</v>
      </c>
      <c r="U39" s="1">
        <f t="shared" si="3"/>
        <v>0</v>
      </c>
      <c r="V39" s="1">
        <f t="shared" si="3"/>
        <v>0</v>
      </c>
      <c r="W39" s="1">
        <f t="shared" si="3"/>
        <v>1715.0000000000036</v>
      </c>
      <c r="X39" s="1">
        <f t="shared" si="3"/>
        <v>0</v>
      </c>
    </row>
    <row r="40" spans="1:24" x14ac:dyDescent="0.25">
      <c r="A40" s="4">
        <v>3</v>
      </c>
      <c r="B40" s="1">
        <f t="shared" si="2"/>
        <v>5124.7799999999988</v>
      </c>
      <c r="C40" s="1">
        <f t="shared" si="2"/>
        <v>452.82999999999993</v>
      </c>
      <c r="D40" s="1">
        <f t="shared" si="2"/>
        <v>6</v>
      </c>
      <c r="E40" s="1">
        <f t="shared" si="2"/>
        <v>0</v>
      </c>
      <c r="F40" s="1">
        <f t="shared" si="2"/>
        <v>0</v>
      </c>
      <c r="G40" s="1">
        <f t="shared" si="2"/>
        <v>0</v>
      </c>
      <c r="H40" s="1">
        <f t="shared" si="2"/>
        <v>0</v>
      </c>
      <c r="I40" s="1">
        <f t="shared" si="2"/>
        <v>0</v>
      </c>
      <c r="J40" s="1">
        <f t="shared" si="2"/>
        <v>2367.16</v>
      </c>
      <c r="K40" s="1">
        <f t="shared" si="2"/>
        <v>0</v>
      </c>
      <c r="L40" s="1">
        <f t="shared" si="2"/>
        <v>0</v>
      </c>
      <c r="P40" s="4">
        <v>3</v>
      </c>
      <c r="Q40" s="1">
        <f t="shared" si="3"/>
        <v>5018.2699999999959</v>
      </c>
      <c r="R40" s="1">
        <f t="shared" si="3"/>
        <v>375.7800000000002</v>
      </c>
      <c r="S40" s="1">
        <f t="shared" si="3"/>
        <v>6</v>
      </c>
      <c r="T40" s="1">
        <f t="shared" si="3"/>
        <v>0</v>
      </c>
      <c r="U40" s="1">
        <f t="shared" si="3"/>
        <v>0</v>
      </c>
      <c r="V40" s="1">
        <f t="shared" si="3"/>
        <v>0</v>
      </c>
      <c r="W40" s="1">
        <f t="shared" si="3"/>
        <v>1715</v>
      </c>
      <c r="X40" s="1">
        <f t="shared" si="3"/>
        <v>0</v>
      </c>
    </row>
    <row r="41" spans="1:24" x14ac:dyDescent="0.25">
      <c r="A41" s="4">
        <v>4</v>
      </c>
      <c r="B41" s="1">
        <f t="shared" si="2"/>
        <v>5309.7800000000007</v>
      </c>
      <c r="C41" s="1">
        <f t="shared" si="2"/>
        <v>440.61999999999989</v>
      </c>
      <c r="D41" s="1">
        <f t="shared" si="2"/>
        <v>6</v>
      </c>
      <c r="E41" s="1">
        <f t="shared" si="2"/>
        <v>0</v>
      </c>
      <c r="F41" s="1">
        <f t="shared" si="2"/>
        <v>0</v>
      </c>
      <c r="G41" s="1">
        <f t="shared" si="2"/>
        <v>0</v>
      </c>
      <c r="H41" s="1">
        <f t="shared" si="2"/>
        <v>0</v>
      </c>
      <c r="I41" s="1">
        <f t="shared" si="2"/>
        <v>0</v>
      </c>
      <c r="J41" s="1">
        <f t="shared" si="2"/>
        <v>2375.92</v>
      </c>
      <c r="K41" s="1">
        <f t="shared" si="2"/>
        <v>0</v>
      </c>
      <c r="L41" s="1">
        <f t="shared" si="2"/>
        <v>0</v>
      </c>
      <c r="P41" s="4">
        <v>4</v>
      </c>
      <c r="Q41" s="1">
        <f t="shared" si="3"/>
        <v>5203.269999999995</v>
      </c>
      <c r="R41" s="1">
        <f t="shared" si="3"/>
        <v>379</v>
      </c>
      <c r="S41" s="1">
        <f t="shared" si="3"/>
        <v>6</v>
      </c>
      <c r="T41" s="1">
        <f t="shared" si="3"/>
        <v>0</v>
      </c>
      <c r="U41" s="1">
        <f t="shared" si="3"/>
        <v>0</v>
      </c>
      <c r="V41" s="1">
        <f t="shared" si="3"/>
        <v>0</v>
      </c>
      <c r="W41" s="1">
        <f t="shared" si="3"/>
        <v>1715</v>
      </c>
      <c r="X41" s="1">
        <f t="shared" si="3"/>
        <v>0</v>
      </c>
    </row>
    <row r="42" spans="1:24" x14ac:dyDescent="0.25">
      <c r="A42" s="4">
        <v>5</v>
      </c>
      <c r="B42" s="1">
        <f t="shared" si="2"/>
        <v>5309.7799999999988</v>
      </c>
      <c r="C42" s="1">
        <f t="shared" si="2"/>
        <v>454.50999999999931</v>
      </c>
      <c r="D42" s="1">
        <f t="shared" si="2"/>
        <v>6</v>
      </c>
      <c r="E42" s="1">
        <f t="shared" si="2"/>
        <v>0</v>
      </c>
      <c r="F42" s="1">
        <f t="shared" si="2"/>
        <v>0</v>
      </c>
      <c r="G42" s="1">
        <f t="shared" si="2"/>
        <v>0</v>
      </c>
      <c r="H42" s="1">
        <f t="shared" si="2"/>
        <v>0</v>
      </c>
      <c r="I42" s="1">
        <f t="shared" si="2"/>
        <v>0</v>
      </c>
      <c r="J42" s="1">
        <f t="shared" si="2"/>
        <v>2375.4899999999925</v>
      </c>
      <c r="K42" s="1">
        <f t="shared" si="2"/>
        <v>0</v>
      </c>
      <c r="L42" s="1">
        <f t="shared" si="2"/>
        <v>0</v>
      </c>
      <c r="P42" s="4">
        <v>5</v>
      </c>
      <c r="Q42" s="1">
        <f t="shared" si="3"/>
        <v>5203.2699999999968</v>
      </c>
      <c r="R42" s="1">
        <f t="shared" si="3"/>
        <v>379.00000000000045</v>
      </c>
      <c r="S42" s="1">
        <f t="shared" si="3"/>
        <v>6</v>
      </c>
      <c r="T42" s="1">
        <f t="shared" si="3"/>
        <v>0</v>
      </c>
      <c r="U42" s="1">
        <f t="shared" si="3"/>
        <v>0</v>
      </c>
      <c r="V42" s="1">
        <f t="shared" si="3"/>
        <v>0</v>
      </c>
      <c r="W42" s="1">
        <f t="shared" si="3"/>
        <v>1715</v>
      </c>
      <c r="X42" s="1">
        <f t="shared" si="3"/>
        <v>0</v>
      </c>
    </row>
    <row r="43" spans="1:24" x14ac:dyDescent="0.25">
      <c r="A43" s="4">
        <v>6</v>
      </c>
      <c r="B43" s="1">
        <f t="shared" si="2"/>
        <v>5309.7799999999988</v>
      </c>
      <c r="C43" s="1">
        <f t="shared" si="2"/>
        <v>468.53999999999996</v>
      </c>
      <c r="D43" s="1">
        <f t="shared" si="2"/>
        <v>6</v>
      </c>
      <c r="E43" s="1">
        <f t="shared" si="2"/>
        <v>0</v>
      </c>
      <c r="F43" s="1">
        <f t="shared" si="2"/>
        <v>0</v>
      </c>
      <c r="G43" s="1">
        <f t="shared" si="2"/>
        <v>0</v>
      </c>
      <c r="H43" s="1">
        <f t="shared" si="2"/>
        <v>0</v>
      </c>
      <c r="I43" s="1">
        <f t="shared" si="2"/>
        <v>0</v>
      </c>
      <c r="J43" s="1">
        <f t="shared" si="2"/>
        <v>2375.9500000000098</v>
      </c>
      <c r="K43" s="1">
        <f t="shared" si="2"/>
        <v>0</v>
      </c>
      <c r="L43" s="1">
        <f t="shared" si="2"/>
        <v>0</v>
      </c>
      <c r="P43" s="4">
        <v>6</v>
      </c>
      <c r="Q43" s="1">
        <f t="shared" si="3"/>
        <v>5203.2699999999968</v>
      </c>
      <c r="R43" s="1">
        <f t="shared" si="3"/>
        <v>379</v>
      </c>
      <c r="S43" s="1">
        <f t="shared" si="3"/>
        <v>6</v>
      </c>
      <c r="T43" s="1">
        <f t="shared" si="3"/>
        <v>0</v>
      </c>
      <c r="U43" s="1">
        <f t="shared" si="3"/>
        <v>0</v>
      </c>
      <c r="V43" s="1">
        <f t="shared" si="3"/>
        <v>0</v>
      </c>
      <c r="W43" s="1">
        <f t="shared" si="3"/>
        <v>1715</v>
      </c>
      <c r="X43" s="1">
        <f t="shared" si="3"/>
        <v>0</v>
      </c>
    </row>
    <row r="44" spans="1:24" x14ac:dyDescent="0.25">
      <c r="A44" s="4">
        <v>7</v>
      </c>
      <c r="B44" s="1">
        <f t="shared" si="2"/>
        <v>5489.7799999999988</v>
      </c>
      <c r="C44" s="1">
        <f t="shared" si="2"/>
        <v>470.03999999999996</v>
      </c>
      <c r="D44" s="1">
        <f t="shared" si="2"/>
        <v>6</v>
      </c>
      <c r="E44" s="1">
        <f t="shared" si="2"/>
        <v>0</v>
      </c>
      <c r="F44" s="1">
        <f t="shared" si="2"/>
        <v>0</v>
      </c>
      <c r="G44" s="1">
        <f t="shared" si="2"/>
        <v>0</v>
      </c>
      <c r="H44" s="1">
        <f t="shared" si="2"/>
        <v>0</v>
      </c>
      <c r="I44" s="1">
        <f t="shared" si="2"/>
        <v>0</v>
      </c>
      <c r="J44" s="1">
        <f t="shared" si="2"/>
        <v>2375.5899999999983</v>
      </c>
      <c r="K44" s="1">
        <f t="shared" si="2"/>
        <v>0</v>
      </c>
      <c r="L44" s="1">
        <f t="shared" si="2"/>
        <v>0</v>
      </c>
      <c r="P44" s="4">
        <v>7</v>
      </c>
      <c r="Q44" s="1">
        <f t="shared" si="3"/>
        <v>5383.2699999999968</v>
      </c>
      <c r="R44" s="1">
        <f t="shared" si="3"/>
        <v>379.00000000000091</v>
      </c>
      <c r="S44" s="1">
        <f t="shared" si="3"/>
        <v>6</v>
      </c>
      <c r="T44" s="1">
        <f t="shared" si="3"/>
        <v>0</v>
      </c>
      <c r="U44" s="1">
        <f t="shared" si="3"/>
        <v>0</v>
      </c>
      <c r="V44" s="1">
        <f t="shared" si="3"/>
        <v>0</v>
      </c>
      <c r="W44" s="1">
        <f t="shared" si="3"/>
        <v>1715</v>
      </c>
      <c r="X44" s="1">
        <f t="shared" si="3"/>
        <v>0</v>
      </c>
    </row>
    <row r="45" spans="1:24" x14ac:dyDescent="0.25">
      <c r="A45" s="4">
        <v>8</v>
      </c>
      <c r="B45" s="1">
        <f t="shared" si="2"/>
        <v>5489.7799999999988</v>
      </c>
      <c r="C45" s="1">
        <f t="shared" si="2"/>
        <v>459.23999999999978</v>
      </c>
      <c r="D45" s="1">
        <f t="shared" si="2"/>
        <v>6</v>
      </c>
      <c r="E45" s="1">
        <f t="shared" si="2"/>
        <v>0</v>
      </c>
      <c r="F45" s="1">
        <f t="shared" si="2"/>
        <v>0</v>
      </c>
      <c r="G45" s="1">
        <f t="shared" si="2"/>
        <v>0</v>
      </c>
      <c r="H45" s="1">
        <f t="shared" si="2"/>
        <v>0</v>
      </c>
      <c r="I45" s="1">
        <f t="shared" si="2"/>
        <v>0</v>
      </c>
      <c r="J45" s="1">
        <f t="shared" si="2"/>
        <v>2369.4599999999937</v>
      </c>
      <c r="K45" s="1">
        <f t="shared" si="2"/>
        <v>0</v>
      </c>
      <c r="L45" s="1">
        <f t="shared" si="2"/>
        <v>0</v>
      </c>
      <c r="P45" s="4">
        <v>8</v>
      </c>
      <c r="Q45" s="1">
        <f t="shared" si="3"/>
        <v>5383.2699999999968</v>
      </c>
      <c r="R45" s="1">
        <f t="shared" si="3"/>
        <v>379.00000000000045</v>
      </c>
      <c r="S45" s="1">
        <f t="shared" si="3"/>
        <v>6</v>
      </c>
      <c r="T45" s="1">
        <f t="shared" si="3"/>
        <v>0</v>
      </c>
      <c r="U45" s="1">
        <f t="shared" si="3"/>
        <v>0</v>
      </c>
      <c r="V45" s="1">
        <f t="shared" si="3"/>
        <v>0</v>
      </c>
      <c r="W45" s="1">
        <f t="shared" si="3"/>
        <v>1715</v>
      </c>
      <c r="X45" s="1">
        <f t="shared" si="3"/>
        <v>0</v>
      </c>
    </row>
    <row r="46" spans="1:24" x14ac:dyDescent="0.25">
      <c r="A46" s="4">
        <v>9</v>
      </c>
      <c r="B46" s="1">
        <f t="shared" si="2"/>
        <v>5489.7799999999988</v>
      </c>
      <c r="C46" s="1">
        <f t="shared" si="2"/>
        <v>456.51000000000022</v>
      </c>
      <c r="D46" s="1">
        <f t="shared" si="2"/>
        <v>6</v>
      </c>
      <c r="E46" s="1">
        <f t="shared" si="2"/>
        <v>0</v>
      </c>
      <c r="F46" s="1">
        <f t="shared" si="2"/>
        <v>0</v>
      </c>
      <c r="G46" s="1">
        <f t="shared" si="2"/>
        <v>0</v>
      </c>
      <c r="H46" s="1">
        <f t="shared" si="2"/>
        <v>0</v>
      </c>
      <c r="I46" s="1">
        <f t="shared" si="2"/>
        <v>0</v>
      </c>
      <c r="J46" s="1">
        <f t="shared" si="2"/>
        <v>2368.9999999999964</v>
      </c>
      <c r="K46" s="1">
        <f t="shared" si="2"/>
        <v>0</v>
      </c>
      <c r="L46" s="1">
        <f t="shared" si="2"/>
        <v>0</v>
      </c>
      <c r="P46" s="4">
        <v>9</v>
      </c>
      <c r="Q46" s="1">
        <f t="shared" si="3"/>
        <v>5383.2699999999968</v>
      </c>
      <c r="R46" s="1">
        <f t="shared" si="3"/>
        <v>379.00000000000091</v>
      </c>
      <c r="S46" s="1">
        <f t="shared" si="3"/>
        <v>6</v>
      </c>
      <c r="T46" s="1">
        <f t="shared" si="3"/>
        <v>0</v>
      </c>
      <c r="U46" s="1">
        <f t="shared" si="3"/>
        <v>0</v>
      </c>
      <c r="V46" s="1">
        <f t="shared" si="3"/>
        <v>0</v>
      </c>
      <c r="W46" s="1">
        <f t="shared" si="3"/>
        <v>1715</v>
      </c>
      <c r="X46" s="1">
        <f t="shared" si="3"/>
        <v>0</v>
      </c>
    </row>
    <row r="47" spans="1:24" x14ac:dyDescent="0.25">
      <c r="A47" s="4">
        <v>10</v>
      </c>
      <c r="B47" s="1">
        <f t="shared" si="2"/>
        <v>5489.7800000000007</v>
      </c>
      <c r="C47" s="1">
        <f t="shared" si="2"/>
        <v>452.25999999999931</v>
      </c>
      <c r="D47" s="1">
        <f t="shared" si="2"/>
        <v>6</v>
      </c>
      <c r="E47" s="1">
        <f t="shared" si="2"/>
        <v>0</v>
      </c>
      <c r="F47" s="1">
        <f t="shared" si="2"/>
        <v>0</v>
      </c>
      <c r="G47" s="1">
        <f t="shared" si="2"/>
        <v>0</v>
      </c>
      <c r="H47" s="1">
        <f t="shared" si="2"/>
        <v>0</v>
      </c>
      <c r="I47" s="1">
        <f t="shared" si="2"/>
        <v>0</v>
      </c>
      <c r="J47" s="1">
        <f t="shared" si="2"/>
        <v>2368.010000000002</v>
      </c>
      <c r="K47" s="1">
        <f t="shared" si="2"/>
        <v>0</v>
      </c>
      <c r="L47" s="1">
        <f t="shared" si="2"/>
        <v>0</v>
      </c>
      <c r="P47" s="4">
        <v>10</v>
      </c>
      <c r="Q47" s="1">
        <f t="shared" si="3"/>
        <v>5383.2699999999986</v>
      </c>
      <c r="R47" s="1">
        <f t="shared" si="3"/>
        <v>379.00000000000045</v>
      </c>
      <c r="S47" s="1">
        <f t="shared" si="3"/>
        <v>6</v>
      </c>
      <c r="T47" s="1">
        <f t="shared" si="3"/>
        <v>0</v>
      </c>
      <c r="U47" s="1">
        <f t="shared" si="3"/>
        <v>0</v>
      </c>
      <c r="V47" s="1">
        <f t="shared" si="3"/>
        <v>0</v>
      </c>
      <c r="W47" s="1">
        <f t="shared" si="3"/>
        <v>1715</v>
      </c>
      <c r="X47" s="1">
        <f t="shared" si="3"/>
        <v>0</v>
      </c>
    </row>
    <row r="48" spans="1:24" x14ac:dyDescent="0.25">
      <c r="A48" s="4">
        <v>11</v>
      </c>
      <c r="B48" s="1">
        <f t="shared" si="2"/>
        <v>5489.7800000000007</v>
      </c>
      <c r="C48" s="1">
        <f t="shared" si="2"/>
        <v>436.42000000000098</v>
      </c>
      <c r="D48" s="1">
        <f t="shared" si="2"/>
        <v>6</v>
      </c>
      <c r="E48" s="1">
        <f t="shared" si="2"/>
        <v>0</v>
      </c>
      <c r="F48" s="1">
        <f t="shared" si="2"/>
        <v>0</v>
      </c>
      <c r="G48" s="1">
        <f t="shared" si="2"/>
        <v>0</v>
      </c>
      <c r="H48" s="1">
        <f t="shared" si="2"/>
        <v>0</v>
      </c>
      <c r="I48" s="1">
        <f t="shared" si="2"/>
        <v>0</v>
      </c>
      <c r="J48" s="1">
        <f t="shared" si="2"/>
        <v>2319.649999999996</v>
      </c>
      <c r="K48" s="1">
        <f t="shared" si="2"/>
        <v>0</v>
      </c>
      <c r="L48" s="1">
        <f t="shared" si="2"/>
        <v>0</v>
      </c>
      <c r="P48" s="4">
        <v>11</v>
      </c>
      <c r="Q48" s="1">
        <f t="shared" si="3"/>
        <v>5383.2699999999986</v>
      </c>
      <c r="R48" s="1">
        <f t="shared" si="3"/>
        <v>379.00000000000091</v>
      </c>
      <c r="S48" s="1">
        <f t="shared" si="3"/>
        <v>6</v>
      </c>
      <c r="T48" s="1">
        <f t="shared" si="3"/>
        <v>0</v>
      </c>
      <c r="U48" s="1">
        <f t="shared" si="3"/>
        <v>0</v>
      </c>
      <c r="V48" s="1">
        <f t="shared" si="3"/>
        <v>0</v>
      </c>
      <c r="W48" s="1">
        <f t="shared" si="3"/>
        <v>1715</v>
      </c>
      <c r="X48" s="1">
        <f t="shared" si="3"/>
        <v>0</v>
      </c>
    </row>
    <row r="49" spans="1:24" x14ac:dyDescent="0.25">
      <c r="A49" s="4">
        <v>12</v>
      </c>
      <c r="B49" s="1">
        <f t="shared" si="2"/>
        <v>5339.7800000000007</v>
      </c>
      <c r="C49" s="1">
        <f t="shared" si="2"/>
        <v>452.39000000000033</v>
      </c>
      <c r="D49" s="1">
        <f t="shared" si="2"/>
        <v>6</v>
      </c>
      <c r="E49" s="1">
        <f t="shared" si="2"/>
        <v>0</v>
      </c>
      <c r="F49" s="1">
        <f t="shared" si="2"/>
        <v>0</v>
      </c>
      <c r="G49" s="1">
        <f t="shared" si="2"/>
        <v>0</v>
      </c>
      <c r="H49" s="1">
        <f t="shared" si="2"/>
        <v>0</v>
      </c>
      <c r="I49" s="1">
        <f t="shared" si="2"/>
        <v>0</v>
      </c>
      <c r="J49" s="1">
        <f t="shared" si="2"/>
        <v>2348.1499999999978</v>
      </c>
      <c r="K49" s="1">
        <f t="shared" si="2"/>
        <v>0</v>
      </c>
      <c r="L49" s="1">
        <f t="shared" si="2"/>
        <v>0</v>
      </c>
      <c r="P49" s="4">
        <v>12</v>
      </c>
      <c r="Q49" s="1">
        <f t="shared" si="3"/>
        <v>5233.269999999995</v>
      </c>
      <c r="R49" s="1">
        <f t="shared" si="3"/>
        <v>379.00000000000136</v>
      </c>
      <c r="S49" s="1">
        <f t="shared" si="3"/>
        <v>6</v>
      </c>
      <c r="T49" s="1">
        <f t="shared" si="3"/>
        <v>0</v>
      </c>
      <c r="U49" s="1">
        <f t="shared" si="3"/>
        <v>0</v>
      </c>
      <c r="V49" s="1">
        <f t="shared" si="3"/>
        <v>0</v>
      </c>
      <c r="W49" s="1">
        <f t="shared" si="3"/>
        <v>1715</v>
      </c>
      <c r="X49" s="1">
        <f t="shared" si="3"/>
        <v>0</v>
      </c>
    </row>
    <row r="53" spans="1:24" s="2" customFormat="1" x14ac:dyDescent="0.25"/>
    <row r="55" spans="1:24" x14ac:dyDescent="0.25">
      <c r="A55" t="s">
        <v>15</v>
      </c>
    </row>
    <row r="56" spans="1:24" x14ac:dyDescent="0.25">
      <c r="A56" s="3" t="s">
        <v>11</v>
      </c>
      <c r="B56" s="3" t="s">
        <v>2</v>
      </c>
      <c r="C56" s="3" t="s">
        <v>1</v>
      </c>
      <c r="D56" s="3" t="s">
        <v>3</v>
      </c>
      <c r="E56" s="3" t="s">
        <v>6</v>
      </c>
      <c r="F56" s="3" t="s">
        <v>9</v>
      </c>
      <c r="G56" s="3" t="s">
        <v>8</v>
      </c>
      <c r="H56" s="3" t="s">
        <v>0</v>
      </c>
      <c r="I56" s="3" t="s">
        <v>10</v>
      </c>
    </row>
    <row r="57" spans="1:24" x14ac:dyDescent="0.25">
      <c r="A57" s="4" t="s">
        <v>25</v>
      </c>
      <c r="B57" s="1">
        <v>13172.149999999996</v>
      </c>
      <c r="C57" s="1">
        <v>4182.3700000000008</v>
      </c>
      <c r="D57" s="1">
        <v>4389.8999999999996</v>
      </c>
      <c r="E57" s="1">
        <v>0.37</v>
      </c>
      <c r="F57" s="1">
        <v>424</v>
      </c>
      <c r="G57" s="1">
        <v>265.36</v>
      </c>
      <c r="H57" s="1">
        <v>13079.119999999999</v>
      </c>
      <c r="I57" s="1">
        <v>1.61</v>
      </c>
      <c r="J57">
        <f>SUM(B57:I57)</f>
        <v>35514.879999999997</v>
      </c>
    </row>
    <row r="58" spans="1:24" x14ac:dyDescent="0.25">
      <c r="A58" s="4" t="s">
        <v>26</v>
      </c>
      <c r="B58" s="1">
        <v>14012.949999999997</v>
      </c>
      <c r="C58" s="1">
        <v>4204.9600000000009</v>
      </c>
      <c r="D58" s="1">
        <v>6035.2499999999955</v>
      </c>
      <c r="E58" s="1">
        <v>1.06</v>
      </c>
      <c r="F58" s="1">
        <v>1232</v>
      </c>
      <c r="G58" s="1">
        <v>266.95000000000005</v>
      </c>
      <c r="H58" s="1">
        <v>13092.07</v>
      </c>
      <c r="I58" s="1">
        <v>1.08</v>
      </c>
      <c r="J58">
        <f>SUM(B58:I58)</f>
        <v>38846.319999999992</v>
      </c>
    </row>
    <row r="59" spans="1:24" x14ac:dyDescent="0.25">
      <c r="A59" s="4" t="s">
        <v>27</v>
      </c>
      <c r="B59" s="1">
        <v>14158.399999999998</v>
      </c>
      <c r="C59" s="1">
        <v>4218.0400000000009</v>
      </c>
      <c r="D59" s="1">
        <v>5521.8099999999995</v>
      </c>
      <c r="E59" s="1">
        <v>0.4</v>
      </c>
      <c r="F59" s="1">
        <v>1232</v>
      </c>
      <c r="G59" s="1">
        <v>267.64</v>
      </c>
      <c r="H59" s="1">
        <v>13080.170000000002</v>
      </c>
      <c r="I59" s="1">
        <v>1.35</v>
      </c>
      <c r="J59">
        <f>SUM(B59:I59)</f>
        <v>38479.810000000005</v>
      </c>
    </row>
    <row r="60" spans="1:24" x14ac:dyDescent="0.25">
      <c r="A60" s="4" t="s">
        <v>28</v>
      </c>
      <c r="B60" s="1">
        <v>13671.349999999997</v>
      </c>
      <c r="C60" s="1">
        <v>4419.4100000000017</v>
      </c>
      <c r="D60" s="1">
        <v>4921.739999999998</v>
      </c>
      <c r="E60" s="1">
        <v>0.04</v>
      </c>
      <c r="F60" s="1">
        <v>828</v>
      </c>
      <c r="G60" s="1">
        <v>265.69</v>
      </c>
      <c r="H60" s="1">
        <v>13083.130000000001</v>
      </c>
      <c r="I60" s="1">
        <v>1.02</v>
      </c>
      <c r="J60">
        <f>SUM(B60:I60)</f>
        <v>37190.379999999997</v>
      </c>
    </row>
    <row r="61" spans="1:24" x14ac:dyDescent="0.25">
      <c r="A61" s="4"/>
    </row>
    <row r="62" spans="1:24" x14ac:dyDescent="0.25">
      <c r="A62" t="s">
        <v>16</v>
      </c>
    </row>
    <row r="63" spans="1:24" x14ac:dyDescent="0.25">
      <c r="A63" s="3" t="s">
        <v>11</v>
      </c>
      <c r="B63" s="3" t="s">
        <v>2</v>
      </c>
      <c r="C63" s="3" t="s">
        <v>1</v>
      </c>
      <c r="D63" s="3" t="s">
        <v>3</v>
      </c>
      <c r="E63" s="3" t="s">
        <v>6</v>
      </c>
      <c r="F63" s="3" t="s">
        <v>9</v>
      </c>
      <c r="G63" s="3" t="s">
        <v>8</v>
      </c>
      <c r="H63" s="3" t="s">
        <v>0</v>
      </c>
      <c r="I63" s="3" t="s">
        <v>10</v>
      </c>
      <c r="J63" s="3"/>
      <c r="K63" s="3"/>
      <c r="L63" s="3"/>
    </row>
    <row r="64" spans="1:24" x14ac:dyDescent="0.25">
      <c r="A64" s="4" t="s">
        <v>25</v>
      </c>
      <c r="B64" s="1">
        <v>8153.88</v>
      </c>
      <c r="C64" s="1">
        <v>3806.5900000000006</v>
      </c>
      <c r="D64" s="1">
        <v>4383.8999999999996</v>
      </c>
      <c r="E64" s="1">
        <v>0.37</v>
      </c>
      <c r="F64" s="1">
        <v>424</v>
      </c>
      <c r="G64" s="1">
        <v>265.36</v>
      </c>
      <c r="H64" s="1">
        <v>11364.119999999999</v>
      </c>
      <c r="I64" s="1">
        <v>1.61</v>
      </c>
      <c r="J64" s="6">
        <f>SUM(B64:I64)</f>
        <v>28399.83</v>
      </c>
      <c r="K64" s="1"/>
      <c r="L64" s="1"/>
    </row>
    <row r="65" spans="1:12" x14ac:dyDescent="0.25">
      <c r="A65" s="4" t="s">
        <v>26</v>
      </c>
      <c r="B65" s="1">
        <v>8629.68</v>
      </c>
      <c r="C65" s="1">
        <v>3825.96</v>
      </c>
      <c r="D65" s="1">
        <v>6029.2499999999955</v>
      </c>
      <c r="E65" s="1">
        <v>1.06</v>
      </c>
      <c r="F65" s="1">
        <v>1232</v>
      </c>
      <c r="G65" s="1">
        <v>266.95000000000005</v>
      </c>
      <c r="H65" s="1">
        <v>11377.07</v>
      </c>
      <c r="I65" s="1">
        <v>1.08</v>
      </c>
      <c r="J65" s="6">
        <f>SUM(B65:I65)</f>
        <v>31363.05</v>
      </c>
      <c r="K65" s="1"/>
      <c r="L65" s="1"/>
    </row>
    <row r="66" spans="1:12" x14ac:dyDescent="0.25">
      <c r="A66" s="4" t="s">
        <v>27</v>
      </c>
      <c r="B66" s="1">
        <v>8775.1299999999992</v>
      </c>
      <c r="C66" s="1">
        <v>3839.0400000000004</v>
      </c>
      <c r="D66" s="1">
        <v>5515.8099999999995</v>
      </c>
      <c r="E66" s="1">
        <v>0.4</v>
      </c>
      <c r="F66" s="1">
        <v>1232</v>
      </c>
      <c r="G66" s="1">
        <v>267.64</v>
      </c>
      <c r="H66" s="1">
        <v>11365.170000000002</v>
      </c>
      <c r="I66" s="1">
        <v>1.35</v>
      </c>
      <c r="J66" s="6">
        <f>SUM(B66:I66)</f>
        <v>30996.54</v>
      </c>
      <c r="K66" s="1"/>
      <c r="L66" s="1"/>
    </row>
    <row r="67" spans="1:12" x14ac:dyDescent="0.25">
      <c r="A67" s="4" t="s">
        <v>28</v>
      </c>
      <c r="B67" s="1">
        <v>8438.0800000000017</v>
      </c>
      <c r="C67" s="1">
        <v>4040.4100000000003</v>
      </c>
      <c r="D67" s="1">
        <v>4915.739999999998</v>
      </c>
      <c r="E67" s="1">
        <v>0.04</v>
      </c>
      <c r="F67" s="1">
        <v>828</v>
      </c>
      <c r="G67" s="1">
        <v>265.69</v>
      </c>
      <c r="H67" s="1">
        <v>11368.130000000001</v>
      </c>
      <c r="I67" s="1">
        <v>1.02</v>
      </c>
      <c r="J67" s="6">
        <f>SUM(B67:I67)</f>
        <v>29857.11</v>
      </c>
      <c r="K67" s="1"/>
      <c r="L67" s="1"/>
    </row>
    <row r="68" spans="1:12" x14ac:dyDescent="0.25">
      <c r="A68" s="4"/>
      <c r="B68" s="1"/>
      <c r="C68" s="1"/>
      <c r="D68" s="1"/>
      <c r="E68" s="1"/>
      <c r="F68" s="1"/>
      <c r="G68" s="1"/>
      <c r="H68" s="1"/>
      <c r="I68" s="1"/>
      <c r="J68" s="1"/>
      <c r="K68" s="1"/>
      <c r="L68" s="1"/>
    </row>
    <row r="69" spans="1:12" x14ac:dyDescent="0.25">
      <c r="A69" t="s">
        <v>18</v>
      </c>
    </row>
    <row r="70" spans="1:12" x14ac:dyDescent="0.25">
      <c r="A70" s="3" t="s">
        <v>11</v>
      </c>
      <c r="B70" s="3" t="s">
        <v>2</v>
      </c>
      <c r="C70" s="3" t="s">
        <v>1</v>
      </c>
      <c r="D70" s="3" t="s">
        <v>3</v>
      </c>
      <c r="E70" s="3" t="s">
        <v>6</v>
      </c>
      <c r="F70" s="3" t="s">
        <v>9</v>
      </c>
      <c r="G70" s="3" t="s">
        <v>8</v>
      </c>
      <c r="H70" s="3" t="s">
        <v>0</v>
      </c>
      <c r="I70" s="3" t="s">
        <v>10</v>
      </c>
    </row>
    <row r="71" spans="1:12" x14ac:dyDescent="0.25">
      <c r="A71" s="4" t="s">
        <v>25</v>
      </c>
      <c r="B71" s="1">
        <v>7842.75</v>
      </c>
      <c r="C71" s="1">
        <v>3025.4</v>
      </c>
      <c r="D71" s="1">
        <v>2447.0600000000004</v>
      </c>
      <c r="E71" s="1">
        <v>0.37</v>
      </c>
      <c r="F71" s="1">
        <v>424</v>
      </c>
      <c r="G71" s="1">
        <v>265.36</v>
      </c>
      <c r="H71" s="1">
        <v>9010.74</v>
      </c>
      <c r="I71" s="1">
        <v>1.61</v>
      </c>
      <c r="J71" s="6">
        <f>SUM(B71:I71)</f>
        <v>23017.29</v>
      </c>
    </row>
    <row r="72" spans="1:12" x14ac:dyDescent="0.25">
      <c r="A72" s="4" t="s">
        <v>26</v>
      </c>
      <c r="B72" s="1">
        <v>12917.88</v>
      </c>
      <c r="C72" s="1">
        <v>3434.59</v>
      </c>
      <c r="D72" s="1">
        <v>4625.5999999999995</v>
      </c>
      <c r="E72" s="1">
        <v>1.06</v>
      </c>
      <c r="F72" s="1">
        <v>808</v>
      </c>
      <c r="G72" s="1">
        <v>266.95000000000005</v>
      </c>
      <c r="H72" s="1">
        <v>12134.009999999998</v>
      </c>
      <c r="I72" s="1">
        <v>1.08</v>
      </c>
      <c r="J72" s="6">
        <f>SUM(B72:I72)</f>
        <v>34189.17</v>
      </c>
    </row>
    <row r="73" spans="1:12" x14ac:dyDescent="0.25">
      <c r="A73" s="4" t="s">
        <v>27</v>
      </c>
      <c r="B73" s="1">
        <v>10064.219999999999</v>
      </c>
      <c r="C73" s="1">
        <v>3101.9</v>
      </c>
      <c r="D73" s="1">
        <v>2832.7199999999984</v>
      </c>
      <c r="E73" s="1">
        <v>0.4</v>
      </c>
      <c r="F73" s="1">
        <v>1232</v>
      </c>
      <c r="G73" s="1">
        <v>267.64</v>
      </c>
      <c r="H73" s="1">
        <v>11333.23</v>
      </c>
      <c r="I73" s="1">
        <v>1.35</v>
      </c>
      <c r="J73" s="6">
        <f>SUM(B73:I73)</f>
        <v>28833.459999999995</v>
      </c>
    </row>
    <row r="74" spans="1:12" x14ac:dyDescent="0.25">
      <c r="A74" s="4" t="s">
        <v>28</v>
      </c>
      <c r="B74" s="1">
        <v>9936.98</v>
      </c>
      <c r="C74" s="1">
        <v>3102.04</v>
      </c>
      <c r="D74" s="1">
        <v>2641.8000000000006</v>
      </c>
      <c r="E74" s="1">
        <v>0.04</v>
      </c>
      <c r="F74" s="1">
        <v>828</v>
      </c>
      <c r="G74" s="1">
        <v>265.69</v>
      </c>
      <c r="H74" s="1">
        <v>10818.09</v>
      </c>
      <c r="I74" s="1">
        <v>1.02</v>
      </c>
      <c r="J74" s="6">
        <f>SUM(B74:I74)</f>
        <v>27593.66</v>
      </c>
    </row>
    <row r="75" spans="1:12" x14ac:dyDescent="0.25">
      <c r="A75" t="s">
        <v>19</v>
      </c>
    </row>
    <row r="76" spans="1:12" x14ac:dyDescent="0.25">
      <c r="A76" s="3" t="s">
        <v>11</v>
      </c>
      <c r="B76" s="3" t="s">
        <v>2</v>
      </c>
      <c r="C76" s="3" t="s">
        <v>1</v>
      </c>
      <c r="D76" s="3" t="s">
        <v>3</v>
      </c>
      <c r="E76" s="3" t="s">
        <v>6</v>
      </c>
      <c r="F76" s="3" t="s">
        <v>9</v>
      </c>
      <c r="G76" s="3" t="s">
        <v>8</v>
      </c>
      <c r="H76" s="3" t="s">
        <v>0</v>
      </c>
      <c r="I76" s="3" t="s">
        <v>10</v>
      </c>
    </row>
    <row r="77" spans="1:12" x14ac:dyDescent="0.25">
      <c r="A77" s="4" t="s">
        <v>25</v>
      </c>
      <c r="B77" s="1">
        <v>4610.4799999999996</v>
      </c>
      <c r="C77" s="1">
        <v>2929.19</v>
      </c>
      <c r="D77" s="1">
        <v>2441.0600000000004</v>
      </c>
      <c r="E77" s="1">
        <v>0.37</v>
      </c>
      <c r="F77" s="1">
        <v>424</v>
      </c>
      <c r="G77" s="1">
        <v>265.36</v>
      </c>
      <c r="H77" s="1">
        <v>7612.7400000000007</v>
      </c>
      <c r="I77" s="1">
        <v>1.61</v>
      </c>
      <c r="J77" s="6">
        <f>SUM(B77:I77)</f>
        <v>18284.810000000001</v>
      </c>
    </row>
    <row r="78" spans="1:12" x14ac:dyDescent="0.25">
      <c r="A78" s="4" t="s">
        <v>26</v>
      </c>
      <c r="B78" s="1">
        <v>7677.61</v>
      </c>
      <c r="C78" s="1">
        <v>3067.56</v>
      </c>
      <c r="D78" s="1">
        <v>4620.7199999999993</v>
      </c>
      <c r="E78" s="1">
        <v>1.06</v>
      </c>
      <c r="F78" s="1">
        <v>808</v>
      </c>
      <c r="G78" s="1">
        <v>266.95000000000005</v>
      </c>
      <c r="H78" s="1">
        <v>10536.009999999998</v>
      </c>
      <c r="I78" s="1">
        <v>1.08</v>
      </c>
      <c r="J78" s="6">
        <f>SUM(B78:I78)</f>
        <v>26978.989999999998</v>
      </c>
    </row>
    <row r="79" spans="1:12" x14ac:dyDescent="0.25">
      <c r="A79" s="4" t="s">
        <v>27</v>
      </c>
      <c r="B79" s="1">
        <v>5935.72</v>
      </c>
      <c r="C79" s="1">
        <v>3002.89</v>
      </c>
      <c r="D79" s="1">
        <v>2832.5999999999985</v>
      </c>
      <c r="E79" s="1">
        <v>0.4</v>
      </c>
      <c r="F79" s="1">
        <v>1232</v>
      </c>
      <c r="G79" s="1">
        <v>267.64</v>
      </c>
      <c r="H79" s="1">
        <v>9775.23</v>
      </c>
      <c r="I79" s="1">
        <v>1.35</v>
      </c>
      <c r="J79" s="6">
        <f>SUM(B79:I79)</f>
        <v>23047.829999999994</v>
      </c>
    </row>
    <row r="80" spans="1:12" x14ac:dyDescent="0.25">
      <c r="A80" s="4" t="s">
        <v>28</v>
      </c>
      <c r="B80" s="1">
        <v>5963.48</v>
      </c>
      <c r="C80" s="1">
        <v>3005.8399999999997</v>
      </c>
      <c r="D80" s="1">
        <v>2638.28</v>
      </c>
      <c r="E80" s="1">
        <v>0.04</v>
      </c>
      <c r="F80" s="1">
        <v>828</v>
      </c>
      <c r="G80" s="1">
        <v>265.69</v>
      </c>
      <c r="H80" s="1">
        <v>9262.09</v>
      </c>
      <c r="I80" s="1">
        <v>1.02</v>
      </c>
      <c r="J80" s="6">
        <f>SUM(B80:I80)</f>
        <v>21964.440000000002</v>
      </c>
    </row>
    <row r="81" spans="1:12" x14ac:dyDescent="0.25">
      <c r="A81" t="s">
        <v>20</v>
      </c>
    </row>
    <row r="82" spans="1:12" x14ac:dyDescent="0.25">
      <c r="A82" s="3" t="s">
        <v>11</v>
      </c>
      <c r="B82" s="3" t="s">
        <v>2</v>
      </c>
      <c r="C82" s="3" t="s">
        <v>1</v>
      </c>
      <c r="D82" s="3" t="s">
        <v>3</v>
      </c>
      <c r="E82" s="3" t="s">
        <v>6</v>
      </c>
      <c r="F82" s="3" t="s">
        <v>9</v>
      </c>
      <c r="G82" s="3" t="s">
        <v>8</v>
      </c>
      <c r="H82" s="3" t="s">
        <v>0</v>
      </c>
      <c r="I82" s="3" t="s">
        <v>10</v>
      </c>
    </row>
    <row r="83" spans="1:12" ht="14.25" customHeight="1" x14ac:dyDescent="0.25">
      <c r="A83" s="4" t="s">
        <v>25</v>
      </c>
      <c r="B83" s="1">
        <f t="shared" ref="B83:I86" si="4">B71-B77</f>
        <v>3232.2700000000004</v>
      </c>
      <c r="C83" s="1">
        <f t="shared" si="4"/>
        <v>96.210000000000036</v>
      </c>
      <c r="D83" s="1">
        <f t="shared" si="4"/>
        <v>6</v>
      </c>
      <c r="E83" s="1">
        <f t="shared" si="4"/>
        <v>0</v>
      </c>
      <c r="F83" s="1">
        <f t="shared" si="4"/>
        <v>0</v>
      </c>
      <c r="G83" s="1">
        <f t="shared" si="4"/>
        <v>0</v>
      </c>
      <c r="H83" s="1">
        <f t="shared" si="4"/>
        <v>1397.9999999999991</v>
      </c>
      <c r="I83" s="1">
        <f t="shared" si="4"/>
        <v>0</v>
      </c>
    </row>
    <row r="84" spans="1:12" x14ac:dyDescent="0.25">
      <c r="A84" s="4" t="s">
        <v>26</v>
      </c>
      <c r="B84" s="1">
        <f t="shared" si="4"/>
        <v>5240.2699999999995</v>
      </c>
      <c r="C84" s="1">
        <f t="shared" si="4"/>
        <v>367.0300000000002</v>
      </c>
      <c r="D84" s="1">
        <f t="shared" si="4"/>
        <v>4.8800000000001091</v>
      </c>
      <c r="E84" s="1">
        <f t="shared" si="4"/>
        <v>0</v>
      </c>
      <c r="F84" s="1">
        <f t="shared" si="4"/>
        <v>0</v>
      </c>
      <c r="G84" s="1">
        <f t="shared" si="4"/>
        <v>0</v>
      </c>
      <c r="H84" s="1">
        <f t="shared" si="4"/>
        <v>1598</v>
      </c>
      <c r="I84" s="1">
        <f t="shared" si="4"/>
        <v>0</v>
      </c>
    </row>
    <row r="85" spans="1:12" x14ac:dyDescent="0.25">
      <c r="A85" s="4" t="s">
        <v>27</v>
      </c>
      <c r="B85" s="1">
        <f t="shared" si="4"/>
        <v>4128.4999999999991</v>
      </c>
      <c r="C85" s="1">
        <f t="shared" si="4"/>
        <v>99.010000000000218</v>
      </c>
      <c r="D85" s="1">
        <f t="shared" si="4"/>
        <v>0.11999999999989086</v>
      </c>
      <c r="E85" s="1">
        <f t="shared" si="4"/>
        <v>0</v>
      </c>
      <c r="F85" s="1">
        <f t="shared" si="4"/>
        <v>0</v>
      </c>
      <c r="G85" s="1">
        <f t="shared" si="4"/>
        <v>0</v>
      </c>
      <c r="H85" s="1">
        <f t="shared" si="4"/>
        <v>1558</v>
      </c>
      <c r="I85" s="1">
        <f t="shared" si="4"/>
        <v>0</v>
      </c>
    </row>
    <row r="86" spans="1:12" x14ac:dyDescent="0.25">
      <c r="A86" s="4" t="s">
        <v>28</v>
      </c>
      <c r="B86" s="1">
        <f t="shared" si="4"/>
        <v>3973.5</v>
      </c>
      <c r="C86" s="1">
        <f t="shared" si="4"/>
        <v>96.200000000000273</v>
      </c>
      <c r="D86" s="1">
        <f t="shared" si="4"/>
        <v>3.5200000000004366</v>
      </c>
      <c r="E86" s="1">
        <f t="shared" si="4"/>
        <v>0</v>
      </c>
      <c r="F86" s="1">
        <f t="shared" si="4"/>
        <v>0</v>
      </c>
      <c r="G86" s="1">
        <f t="shared" si="4"/>
        <v>0</v>
      </c>
      <c r="H86" s="1">
        <f t="shared" si="4"/>
        <v>1556</v>
      </c>
      <c r="I86" s="1">
        <f t="shared" si="4"/>
        <v>0</v>
      </c>
    </row>
    <row r="88" spans="1:12" x14ac:dyDescent="0.25">
      <c r="A88" t="s">
        <v>21</v>
      </c>
    </row>
    <row r="89" spans="1:12" x14ac:dyDescent="0.25">
      <c r="A89" s="3" t="s">
        <v>11</v>
      </c>
      <c r="B89" s="3" t="s">
        <v>2</v>
      </c>
      <c r="C89" s="3" t="s">
        <v>1</v>
      </c>
      <c r="D89" s="3" t="s">
        <v>3</v>
      </c>
      <c r="E89" s="3" t="s">
        <v>6</v>
      </c>
      <c r="F89" s="3" t="s">
        <v>9</v>
      </c>
      <c r="G89" s="3" t="s">
        <v>8</v>
      </c>
      <c r="H89" s="3" t="s">
        <v>0</v>
      </c>
      <c r="I89" s="3" t="s">
        <v>10</v>
      </c>
      <c r="J89" s="7" t="s">
        <v>24</v>
      </c>
      <c r="L89" t="s">
        <v>22</v>
      </c>
    </row>
    <row r="90" spans="1:12" x14ac:dyDescent="0.25">
      <c r="A90" s="4" t="s">
        <v>25</v>
      </c>
      <c r="B90" s="1">
        <v>2085.3820269474404</v>
      </c>
      <c r="C90" s="1">
        <v>2684.0793983652816</v>
      </c>
      <c r="D90" s="1">
        <v>1053.4351817728366</v>
      </c>
      <c r="E90" s="1">
        <v>0</v>
      </c>
      <c r="F90" s="1">
        <v>404</v>
      </c>
      <c r="G90" s="1">
        <v>213.37740337087652</v>
      </c>
      <c r="H90" s="1">
        <v>6929.7240951368294</v>
      </c>
      <c r="I90" s="1">
        <v>0</v>
      </c>
      <c r="J90">
        <f>SUM(A90:I90)</f>
        <v>13369.998105593266</v>
      </c>
      <c r="K90">
        <f>J77-J90</f>
        <v>4914.8118944067355</v>
      </c>
    </row>
    <row r="91" spans="1:12" x14ac:dyDescent="0.25">
      <c r="A91" s="4" t="s">
        <v>26</v>
      </c>
      <c r="B91" s="1">
        <v>3671.7969920142405</v>
      </c>
      <c r="C91" s="1">
        <v>2744.5397954472987</v>
      </c>
      <c r="D91" s="1">
        <v>1669.2858699287303</v>
      </c>
      <c r="E91" s="1">
        <v>0</v>
      </c>
      <c r="F91" s="1">
        <v>802.62812499999995</v>
      </c>
      <c r="G91" s="1">
        <v>202.53158743077026</v>
      </c>
      <c r="H91" s="1">
        <v>9031.6161217607332</v>
      </c>
      <c r="I91" s="1">
        <v>8.0000042915340228E-2</v>
      </c>
      <c r="J91">
        <f>SUM(A91:I91)</f>
        <v>18122.478491624686</v>
      </c>
      <c r="K91">
        <f>J78-J91</f>
        <v>8856.5115083753117</v>
      </c>
    </row>
    <row r="92" spans="1:12" x14ac:dyDescent="0.25">
      <c r="A92" s="4" t="s">
        <v>27</v>
      </c>
      <c r="B92" s="1">
        <v>2499.2209370714895</v>
      </c>
      <c r="C92" s="1">
        <v>2613.5324995981418</v>
      </c>
      <c r="D92" s="1">
        <v>1462.9629405679964</v>
      </c>
      <c r="E92" s="1">
        <v>0</v>
      </c>
      <c r="F92" s="1">
        <v>1210.403079710145</v>
      </c>
      <c r="G92" s="1">
        <v>194.00178774274596</v>
      </c>
      <c r="H92" s="1">
        <v>8041.5451790627803</v>
      </c>
      <c r="I92" s="1">
        <v>1.3291666905085253</v>
      </c>
      <c r="J92">
        <f>SUM(A92:I92)</f>
        <v>16022.995590443807</v>
      </c>
      <c r="K92">
        <f>J79-J92</f>
        <v>7024.8344095561879</v>
      </c>
    </row>
    <row r="93" spans="1:12" x14ac:dyDescent="0.25">
      <c r="A93" s="4" t="s">
        <v>28</v>
      </c>
      <c r="B93" s="1">
        <v>3452.5952459234627</v>
      </c>
      <c r="C93" s="1">
        <v>2633.2898358719272</v>
      </c>
      <c r="D93" s="1">
        <v>1030.2324510056978</v>
      </c>
      <c r="E93" s="1">
        <v>0</v>
      </c>
      <c r="F93" s="1">
        <v>808</v>
      </c>
      <c r="G93" s="1">
        <v>107.64682165290677</v>
      </c>
      <c r="H93" s="1">
        <v>8591.0901586579166</v>
      </c>
      <c r="I93" s="1">
        <v>1.0199999809265108</v>
      </c>
      <c r="J93">
        <f>SUM(A93:I93)</f>
        <v>16623.874513092836</v>
      </c>
      <c r="K93">
        <f>J80-J93</f>
        <v>5340.5654869071659</v>
      </c>
    </row>
    <row r="94" spans="1:12" x14ac:dyDescent="0.25">
      <c r="A94" s="4"/>
      <c r="B94" s="1"/>
      <c r="C94" s="1"/>
      <c r="D94" s="1"/>
      <c r="E94" s="1"/>
      <c r="F94" s="1"/>
      <c r="G94" s="1"/>
      <c r="H94" s="1"/>
      <c r="I94" s="1"/>
    </row>
    <row r="95" spans="1:12" x14ac:dyDescent="0.25">
      <c r="A95" t="s">
        <v>32</v>
      </c>
    </row>
    <row r="96" spans="1:12" x14ac:dyDescent="0.25">
      <c r="A96" s="3" t="s">
        <v>11</v>
      </c>
      <c r="B96" s="3" t="s">
        <v>2</v>
      </c>
      <c r="C96" s="3" t="s">
        <v>1</v>
      </c>
      <c r="D96" s="3" t="s">
        <v>3</v>
      </c>
      <c r="E96" s="3" t="s">
        <v>6</v>
      </c>
      <c r="F96" s="3" t="s">
        <v>9</v>
      </c>
      <c r="G96" s="3" t="s">
        <v>8</v>
      </c>
      <c r="H96" s="3" t="s">
        <v>0</v>
      </c>
      <c r="I96" s="3" t="s">
        <v>10</v>
      </c>
      <c r="J96" s="7" t="s">
        <v>24</v>
      </c>
    </row>
    <row r="97" spans="1:11" x14ac:dyDescent="0.25">
      <c r="A97" s="4" t="s">
        <v>25</v>
      </c>
      <c r="B97" s="1">
        <f t="shared" ref="B97:I100" si="5">B77-B90</f>
        <v>2525.0979730525592</v>
      </c>
      <c r="C97" s="1">
        <f t="shared" si="5"/>
        <v>245.11060163471848</v>
      </c>
      <c r="D97" s="1">
        <f t="shared" si="5"/>
        <v>1387.6248182271638</v>
      </c>
      <c r="E97" s="1">
        <f t="shared" si="5"/>
        <v>0.37</v>
      </c>
      <c r="F97" s="1">
        <f t="shared" si="5"/>
        <v>20</v>
      </c>
      <c r="G97" s="1">
        <f t="shared" si="5"/>
        <v>51.982596629123492</v>
      </c>
      <c r="H97" s="1">
        <f t="shared" si="5"/>
        <v>683.01590486317127</v>
      </c>
      <c r="I97" s="1">
        <f t="shared" si="5"/>
        <v>1.61</v>
      </c>
      <c r="J97">
        <f>SUM(A97:I97)</f>
        <v>4914.8118944067355</v>
      </c>
      <c r="K97" s="6">
        <f>J77-J97</f>
        <v>13369.998105593266</v>
      </c>
    </row>
    <row r="98" spans="1:11" x14ac:dyDescent="0.25">
      <c r="A98" s="4" t="s">
        <v>26</v>
      </c>
      <c r="B98" s="1">
        <f t="shared" si="5"/>
        <v>4005.8130079857592</v>
      </c>
      <c r="C98" s="1">
        <f t="shared" si="5"/>
        <v>323.02020455270122</v>
      </c>
      <c r="D98" s="1">
        <f t="shared" si="5"/>
        <v>2951.434130071269</v>
      </c>
      <c r="E98" s="1">
        <f t="shared" si="5"/>
        <v>1.06</v>
      </c>
      <c r="F98" s="1">
        <f t="shared" si="5"/>
        <v>5.3718750000000455</v>
      </c>
      <c r="G98" s="1">
        <f t="shared" si="5"/>
        <v>64.418412569229787</v>
      </c>
      <c r="H98" s="1">
        <f t="shared" si="5"/>
        <v>1504.3938782392652</v>
      </c>
      <c r="I98" s="1">
        <f t="shared" si="5"/>
        <v>0.99999995708465983</v>
      </c>
      <c r="J98">
        <f>SUM(A98:I98)</f>
        <v>8856.5115083753099</v>
      </c>
      <c r="K98">
        <f>J78-J98</f>
        <v>18122.478491624686</v>
      </c>
    </row>
    <row r="99" spans="1:11" x14ac:dyDescent="0.25">
      <c r="A99" s="4" t="s">
        <v>27</v>
      </c>
      <c r="B99" s="1">
        <f t="shared" si="5"/>
        <v>3436.4990629285107</v>
      </c>
      <c r="C99" s="1">
        <f t="shared" si="5"/>
        <v>389.35750040185803</v>
      </c>
      <c r="D99" s="1">
        <f t="shared" si="5"/>
        <v>1369.6370594320022</v>
      </c>
      <c r="E99" s="1">
        <f t="shared" si="5"/>
        <v>0.4</v>
      </c>
      <c r="F99" s="1">
        <f t="shared" si="5"/>
        <v>21.596920289855007</v>
      </c>
      <c r="G99" s="1">
        <f t="shared" si="5"/>
        <v>73.638212257254025</v>
      </c>
      <c r="H99" s="1">
        <f t="shared" si="5"/>
        <v>1733.6848209372192</v>
      </c>
      <c r="I99" s="1">
        <f t="shared" si="5"/>
        <v>2.0833309491474772E-2</v>
      </c>
      <c r="J99">
        <f>SUM(A99:I99)</f>
        <v>7024.8344095561906</v>
      </c>
      <c r="K99">
        <f>J79-J99</f>
        <v>16022.995590443803</v>
      </c>
    </row>
    <row r="100" spans="1:11" x14ac:dyDescent="0.25">
      <c r="A100" s="4" t="s">
        <v>28</v>
      </c>
      <c r="B100" s="1">
        <f t="shared" si="5"/>
        <v>2510.8847540765369</v>
      </c>
      <c r="C100" s="1">
        <f t="shared" si="5"/>
        <v>372.55016412807254</v>
      </c>
      <c r="D100" s="1">
        <f t="shared" si="5"/>
        <v>1608.0475489943024</v>
      </c>
      <c r="E100" s="1">
        <f t="shared" si="5"/>
        <v>0.04</v>
      </c>
      <c r="F100" s="1">
        <f t="shared" si="5"/>
        <v>20</v>
      </c>
      <c r="G100" s="1">
        <f t="shared" si="5"/>
        <v>158.04317834709323</v>
      </c>
      <c r="H100" s="1">
        <f t="shared" si="5"/>
        <v>670.99984134208353</v>
      </c>
      <c r="I100" s="1">
        <f t="shared" si="5"/>
        <v>1.9073489232468432E-8</v>
      </c>
      <c r="J100">
        <f>SUM(A100:I100)</f>
        <v>5340.5654869071623</v>
      </c>
      <c r="K100">
        <f>J80-J100</f>
        <v>16623.87451309284</v>
      </c>
    </row>
    <row r="101" spans="1:11" x14ac:dyDescent="0.25">
      <c r="A101" s="4"/>
      <c r="B101" s="1"/>
      <c r="C101" s="1"/>
      <c r="D101" s="1"/>
      <c r="E101" s="1"/>
      <c r="F101" s="1"/>
      <c r="G101" s="1"/>
      <c r="H101" s="1"/>
      <c r="I101" s="1"/>
    </row>
    <row r="102" spans="1:11" x14ac:dyDescent="0.25">
      <c r="A102" t="s">
        <v>31</v>
      </c>
    </row>
    <row r="103" spans="1:11" x14ac:dyDescent="0.25">
      <c r="A103" s="3" t="s">
        <v>11</v>
      </c>
      <c r="B103" s="3" t="s">
        <v>2</v>
      </c>
      <c r="C103" s="3" t="s">
        <v>1</v>
      </c>
      <c r="D103" s="3" t="s">
        <v>3</v>
      </c>
      <c r="E103" s="3" t="s">
        <v>6</v>
      </c>
      <c r="F103" s="3" t="s">
        <v>9</v>
      </c>
      <c r="G103" s="3" t="s">
        <v>8</v>
      </c>
      <c r="H103" s="3" t="s">
        <v>0</v>
      </c>
      <c r="I103" s="3" t="s">
        <v>10</v>
      </c>
      <c r="J103" s="7" t="s">
        <v>24</v>
      </c>
    </row>
    <row r="104" spans="1:11" x14ac:dyDescent="0.25">
      <c r="A104" s="4" t="s">
        <v>25</v>
      </c>
      <c r="B104" s="1">
        <v>2426.8799999999997</v>
      </c>
      <c r="C104" s="1">
        <v>1292.0899999999997</v>
      </c>
      <c r="D104" s="1">
        <v>510.34999999999985</v>
      </c>
      <c r="E104" s="1">
        <v>0.37</v>
      </c>
      <c r="F104" s="1">
        <v>20</v>
      </c>
      <c r="G104" s="1">
        <v>265.36</v>
      </c>
      <c r="H104" s="1">
        <v>5310.4800000000005</v>
      </c>
      <c r="I104" s="1">
        <v>1.61</v>
      </c>
      <c r="J104" s="5">
        <f>SUM(B104:I104)</f>
        <v>9827.14</v>
      </c>
      <c r="K104">
        <f>J77-J104</f>
        <v>8457.6700000000019</v>
      </c>
    </row>
    <row r="105" spans="1:11" x14ac:dyDescent="0.25">
      <c r="A105" s="4" t="s">
        <v>26</v>
      </c>
      <c r="B105" s="1">
        <v>4090.4500000000003</v>
      </c>
      <c r="C105" s="1">
        <v>1312.49</v>
      </c>
      <c r="D105" s="1">
        <v>940.12</v>
      </c>
      <c r="E105" s="1">
        <v>1.06</v>
      </c>
      <c r="F105" s="1">
        <v>0</v>
      </c>
      <c r="G105" s="1">
        <v>266.95000000000005</v>
      </c>
      <c r="H105" s="1">
        <v>7764.75</v>
      </c>
      <c r="I105" s="1">
        <v>1.08</v>
      </c>
      <c r="J105" s="5">
        <f>SUM(B105:I105)</f>
        <v>14376.9</v>
      </c>
      <c r="K105">
        <f>J78-J105</f>
        <v>12602.089999999998</v>
      </c>
    </row>
    <row r="106" spans="1:11" x14ac:dyDescent="0.25">
      <c r="A106" s="4" t="s">
        <v>27</v>
      </c>
      <c r="B106" s="1">
        <v>2991.2</v>
      </c>
      <c r="C106" s="1">
        <v>1319.94</v>
      </c>
      <c r="D106" s="1">
        <v>731.94</v>
      </c>
      <c r="E106" s="1">
        <v>0.4</v>
      </c>
      <c r="F106" s="1">
        <v>20</v>
      </c>
      <c r="G106" s="1">
        <v>267.64</v>
      </c>
      <c r="H106" s="1">
        <v>7003.9699999999993</v>
      </c>
      <c r="I106" s="1">
        <v>1.35</v>
      </c>
      <c r="J106" s="5">
        <f>SUM(B106:I106)</f>
        <v>12336.44</v>
      </c>
      <c r="K106">
        <f>J79-J106</f>
        <v>10711.389999999994</v>
      </c>
    </row>
    <row r="107" spans="1:11" x14ac:dyDescent="0.25">
      <c r="A107" s="4" t="s">
        <v>28</v>
      </c>
      <c r="B107" s="1">
        <v>3105.24</v>
      </c>
      <c r="C107" s="1">
        <v>1319.2400000000002</v>
      </c>
      <c r="D107" s="1">
        <v>734.18000000000018</v>
      </c>
      <c r="E107" s="1">
        <v>0.04</v>
      </c>
      <c r="F107" s="1">
        <v>20</v>
      </c>
      <c r="G107" s="1">
        <v>265.69000000000005</v>
      </c>
      <c r="H107" s="1">
        <v>6973.11</v>
      </c>
      <c r="I107" s="1">
        <v>1.02</v>
      </c>
      <c r="J107" s="5">
        <f>SUM(B107:I107)</f>
        <v>12418.52</v>
      </c>
      <c r="K107">
        <f>J80-J107</f>
        <v>9545.9200000000019</v>
      </c>
    </row>
    <row r="108" spans="1:11" x14ac:dyDescent="0.25">
      <c r="A108" s="4"/>
      <c r="B108" s="1"/>
      <c r="C108" s="1"/>
      <c r="D108" s="1"/>
      <c r="E108" s="1"/>
      <c r="F108" s="1"/>
      <c r="G108" s="1"/>
      <c r="H108" s="1"/>
      <c r="I108" s="1"/>
      <c r="J108" s="5"/>
    </row>
    <row r="109" spans="1:11" x14ac:dyDescent="0.25">
      <c r="A109" t="s">
        <v>30</v>
      </c>
    </row>
    <row r="110" spans="1:11" x14ac:dyDescent="0.25">
      <c r="A110" s="3" t="s">
        <v>11</v>
      </c>
      <c r="B110" s="3" t="s">
        <v>2</v>
      </c>
      <c r="C110" s="3" t="s">
        <v>1</v>
      </c>
      <c r="D110" s="3" t="s">
        <v>3</v>
      </c>
      <c r="E110" s="3" t="s">
        <v>6</v>
      </c>
      <c r="F110" s="3" t="s">
        <v>9</v>
      </c>
      <c r="G110" s="3" t="s">
        <v>8</v>
      </c>
      <c r="H110" s="3" t="s">
        <v>0</v>
      </c>
      <c r="J110" s="7" t="s">
        <v>24</v>
      </c>
    </row>
    <row r="111" spans="1:11" x14ac:dyDescent="0.25">
      <c r="A111" s="4" t="s">
        <v>25</v>
      </c>
      <c r="B111" s="1">
        <v>103.45</v>
      </c>
      <c r="C111" s="1">
        <v>804.07</v>
      </c>
      <c r="D111" s="1">
        <v>2441.0600000000004</v>
      </c>
      <c r="E111" s="1">
        <v>0.37</v>
      </c>
      <c r="F111" s="1">
        <v>424</v>
      </c>
      <c r="G111" s="1">
        <v>164.03</v>
      </c>
      <c r="H111" s="1">
        <v>1568</v>
      </c>
      <c r="I111">
        <f>SUM(B111:H111)</f>
        <v>5504.9800000000005</v>
      </c>
      <c r="J111" s="5">
        <f>J77-I111</f>
        <v>12779.830000000002</v>
      </c>
    </row>
    <row r="112" spans="1:11" x14ac:dyDescent="0.25">
      <c r="A112" s="4" t="s">
        <v>26</v>
      </c>
      <c r="B112" s="1">
        <v>88.45</v>
      </c>
      <c r="C112" s="1">
        <v>885.81999999999994</v>
      </c>
      <c r="D112" s="1">
        <v>4620.7199999999993</v>
      </c>
      <c r="E112" s="1">
        <v>1.06</v>
      </c>
      <c r="F112" s="1">
        <v>808</v>
      </c>
      <c r="G112" s="1">
        <v>163.97</v>
      </c>
      <c r="H112" s="1">
        <v>1568</v>
      </c>
      <c r="I112">
        <f>SUM(B112:H112)</f>
        <v>8136.02</v>
      </c>
      <c r="J112" s="5">
        <f>J78-I112</f>
        <v>18842.969999999998</v>
      </c>
    </row>
    <row r="113" spans="1:19" x14ac:dyDescent="0.25">
      <c r="A113" s="4" t="s">
        <v>27</v>
      </c>
      <c r="B113" s="1">
        <v>103.45</v>
      </c>
      <c r="C113" s="1">
        <v>906.8</v>
      </c>
      <c r="D113" s="1">
        <v>2832.599999999999</v>
      </c>
      <c r="E113" s="1">
        <v>0.4</v>
      </c>
      <c r="F113" s="1">
        <v>1232</v>
      </c>
      <c r="G113" s="1">
        <v>164.23</v>
      </c>
      <c r="H113" s="1">
        <v>1568</v>
      </c>
      <c r="I113">
        <f>SUM(B113:H113)</f>
        <v>6807.4799999999987</v>
      </c>
      <c r="J113" s="5">
        <f>J79-I113</f>
        <v>16240.349999999995</v>
      </c>
    </row>
    <row r="114" spans="1:19" x14ac:dyDescent="0.25">
      <c r="A114" s="4" t="s">
        <v>28</v>
      </c>
      <c r="B114" s="1">
        <v>118.45</v>
      </c>
      <c r="C114" s="1">
        <v>779.1</v>
      </c>
      <c r="D114" s="1">
        <v>2638.2800000000007</v>
      </c>
      <c r="E114" s="1">
        <v>0.04</v>
      </c>
      <c r="F114" s="1">
        <v>828</v>
      </c>
      <c r="G114" s="1">
        <v>164.35999999999999</v>
      </c>
      <c r="H114" s="1">
        <v>1568</v>
      </c>
      <c r="I114">
        <f>SUM(B114:H114)</f>
        <v>6096.2300000000005</v>
      </c>
      <c r="J114" s="5">
        <f>J80-I114</f>
        <v>15868.210000000003</v>
      </c>
    </row>
    <row r="115" spans="1:19" x14ac:dyDescent="0.25">
      <c r="A115" s="4"/>
      <c r="B115" s="1"/>
      <c r="C115" s="1"/>
      <c r="D115" s="1"/>
      <c r="E115" s="1"/>
      <c r="F115" s="1"/>
      <c r="G115" s="1"/>
      <c r="H115" s="1"/>
    </row>
    <row r="116" spans="1:19" x14ac:dyDescent="0.25">
      <c r="A116" s="4" t="s">
        <v>29</v>
      </c>
      <c r="B116" s="1"/>
      <c r="C116" s="1"/>
      <c r="D116" s="1"/>
      <c r="E116" s="1"/>
      <c r="F116" s="1"/>
      <c r="G116" s="1"/>
      <c r="H116" s="1"/>
    </row>
    <row r="117" spans="1:19" ht="15.75" thickBot="1" x14ac:dyDescent="0.3">
      <c r="A117" s="3" t="s">
        <v>11</v>
      </c>
      <c r="B117" s="3" t="s">
        <v>2</v>
      </c>
      <c r="H117" s="3" t="s">
        <v>0</v>
      </c>
      <c r="J117" s="7" t="s">
        <v>24</v>
      </c>
      <c r="O117" s="9"/>
      <c r="P117" s="9"/>
    </row>
    <row r="118" spans="1:19" ht="90.75" thickBot="1" x14ac:dyDescent="0.3">
      <c r="A118" s="4" t="s">
        <v>25</v>
      </c>
      <c r="B118" s="1">
        <v>35</v>
      </c>
      <c r="H118" s="1">
        <v>6838.45</v>
      </c>
      <c r="I118">
        <f>SUM(B118:H118)</f>
        <v>6873.45</v>
      </c>
      <c r="J118">
        <f>J77-I118</f>
        <v>11411.36</v>
      </c>
      <c r="O118" s="11" t="s">
        <v>53</v>
      </c>
      <c r="P118" s="11" t="s">
        <v>56</v>
      </c>
      <c r="Q118" s="11" t="s">
        <v>54</v>
      </c>
      <c r="R118" s="11" t="s">
        <v>51</v>
      </c>
    </row>
    <row r="119" spans="1:19" x14ac:dyDescent="0.25">
      <c r="A119" s="4" t="s">
        <v>26</v>
      </c>
      <c r="B119" s="1">
        <v>392.98</v>
      </c>
      <c r="H119" s="1">
        <v>9373.89</v>
      </c>
      <c r="I119">
        <f>SUM(B119:H119)</f>
        <v>9766.869999999999</v>
      </c>
      <c r="J119">
        <f>J78-I119</f>
        <v>17212.12</v>
      </c>
      <c r="O119" s="6">
        <f>$J77-$Q130-$R130-$S130-$T130-($J77*$V130)-$U130</f>
        <v>12322.025200000002</v>
      </c>
      <c r="P119" s="6">
        <f>$J77-$Q131-$R131-$S131-$T131-($J77*$V131)-$U131</f>
        <v>11322.025200000002</v>
      </c>
      <c r="Q119" s="6">
        <f>$J77-$Q132-$R132-$S132-$T132-($J77*$V132)-$U132</f>
        <v>10322.025200000002</v>
      </c>
      <c r="R119" s="6">
        <f>$J77-$Q133-$R133-$S133-$T133-($J77*$V133)-$U133</f>
        <v>18284.810000000001</v>
      </c>
      <c r="S119" s="6">
        <f>($J77*0.1)</f>
        <v>1828.4810000000002</v>
      </c>
    </row>
    <row r="120" spans="1:19" x14ac:dyDescent="0.25">
      <c r="A120" s="4" t="s">
        <v>27</v>
      </c>
      <c r="B120" s="1">
        <v>35</v>
      </c>
      <c r="H120" s="1">
        <v>8644.89</v>
      </c>
      <c r="I120">
        <f>SUM(B120:H120)</f>
        <v>8679.89</v>
      </c>
      <c r="J120">
        <f>J79-I120</f>
        <v>14367.939999999995</v>
      </c>
      <c r="O120" s="6">
        <f>$J78-$Q130-$R130-$S130-$T130-($J78*$V130)-$U130</f>
        <v>20320.6708</v>
      </c>
      <c r="P120" s="6">
        <f>$J78-$Q131-$R131-$S131-$T131-($J78*$V131)-$U131</f>
        <v>19320.6708</v>
      </c>
      <c r="Q120" s="6">
        <f>$J78-$Q132-$R132-$S132-$T132-($J78*$V132)-$U132</f>
        <v>18320.6708</v>
      </c>
      <c r="R120" s="6">
        <f>$J78-$Q133-$R133-$S133-$T133-($J78*$V133)-$U133</f>
        <v>26978.989999999998</v>
      </c>
      <c r="S120" s="6">
        <f>($J78*0.1)</f>
        <v>2697.8989999999999</v>
      </c>
    </row>
    <row r="121" spans="1:19" x14ac:dyDescent="0.25">
      <c r="A121" s="4" t="s">
        <v>28</v>
      </c>
      <c r="B121" s="1">
        <v>35</v>
      </c>
      <c r="H121" s="1">
        <v>8170.6100000000006</v>
      </c>
      <c r="I121">
        <f>SUM(B121:H121)</f>
        <v>8205.61</v>
      </c>
      <c r="J121">
        <f>J80-I121</f>
        <v>13758.830000000002</v>
      </c>
      <c r="O121" s="6">
        <f>$J79-$Q130-$R130-$S130-$T130-($J79*$V130)-$U130</f>
        <v>16704.003599999996</v>
      </c>
      <c r="P121" s="6">
        <f>$J79-$Q131-$R131-$S131-$T131-($J79*$V131)-$U131</f>
        <v>15704.003599999995</v>
      </c>
      <c r="Q121" s="6">
        <f>$J79-$Q132-$R132-$S132-$T132-($J79*$V132)-$U132</f>
        <v>14704.003599999996</v>
      </c>
      <c r="R121" s="6">
        <f>$J79-$Q133-$R133-$S133-$T133-($J79*$V133)-$U133</f>
        <v>23047.829999999994</v>
      </c>
      <c r="S121" s="6">
        <f>($J79*0.1)</f>
        <v>2304.7829999999994</v>
      </c>
    </row>
    <row r="122" spans="1:19" x14ac:dyDescent="0.25">
      <c r="O122" s="6">
        <f>$J80-$Q130-$R130-$S130-$T130-($J80*$V130)-$U130</f>
        <v>15707.284800000001</v>
      </c>
      <c r="P122" s="6">
        <f>$J80-$Q131-$R131-$S131-$T131-($J80*$V131)-$U131</f>
        <v>14707.284800000001</v>
      </c>
      <c r="Q122" s="6">
        <f>$J80-$Q132-$R132-$S132-$T132-($J80*$V132)-$U132</f>
        <v>13707.284800000001</v>
      </c>
      <c r="R122" s="6">
        <f>$J80-$Q133-$R133-$S133-$T133-($J80*$V133)-$U133</f>
        <v>21964.440000000002</v>
      </c>
      <c r="S122" s="6">
        <f>($J80*0.1)</f>
        <v>2196.4440000000004</v>
      </c>
    </row>
    <row r="124" spans="1:19" x14ac:dyDescent="0.25">
      <c r="O124" s="8" t="s">
        <v>33</v>
      </c>
      <c r="P124" s="9" t="s">
        <v>37</v>
      </c>
      <c r="Q124" s="9"/>
    </row>
    <row r="125" spans="1:19" x14ac:dyDescent="0.25">
      <c r="O125" s="8" t="s">
        <v>34</v>
      </c>
      <c r="P125" s="9" t="s">
        <v>46</v>
      </c>
      <c r="Q125" s="9"/>
    </row>
    <row r="126" spans="1:19" x14ac:dyDescent="0.25">
      <c r="A126" t="s">
        <v>60</v>
      </c>
      <c r="B126" s="13" t="s">
        <v>58</v>
      </c>
      <c r="C126" s="13"/>
      <c r="D126" s="13"/>
      <c r="O126" s="8" t="s">
        <v>35</v>
      </c>
      <c r="P126" s="9" t="s">
        <v>38</v>
      </c>
      <c r="Q126" s="9"/>
    </row>
    <row r="127" spans="1:19" x14ac:dyDescent="0.25">
      <c r="A127" s="12" t="s">
        <v>59</v>
      </c>
      <c r="B127" s="12">
        <v>2014</v>
      </c>
      <c r="C127" s="12">
        <v>2015</v>
      </c>
      <c r="D127" s="12">
        <v>2016</v>
      </c>
      <c r="O127" s="8" t="s">
        <v>36</v>
      </c>
      <c r="P127" s="9" t="s">
        <v>39</v>
      </c>
      <c r="Q127" s="9"/>
    </row>
    <row r="128" spans="1:19" x14ac:dyDescent="0.25">
      <c r="A128" s="4">
        <v>1</v>
      </c>
      <c r="B128">
        <v>13268.613531557858</v>
      </c>
      <c r="C128">
        <v>13270.003592430981</v>
      </c>
      <c r="D128">
        <v>13420.485117108659</v>
      </c>
    </row>
    <row r="129" spans="1:22" ht="15.75" thickBot="1" x14ac:dyDescent="0.3">
      <c r="A129" s="4">
        <v>2</v>
      </c>
      <c r="B129">
        <v>13460.966806805016</v>
      </c>
      <c r="C129">
        <v>13635.278956471506</v>
      </c>
      <c r="D129">
        <v>13819.621881617168</v>
      </c>
      <c r="P129" t="s">
        <v>40</v>
      </c>
      <c r="Q129" t="s">
        <v>43</v>
      </c>
      <c r="R129" t="s">
        <v>44</v>
      </c>
      <c r="S129" t="s">
        <v>42</v>
      </c>
      <c r="T129" t="s">
        <v>41</v>
      </c>
      <c r="U129" t="s">
        <v>47</v>
      </c>
      <c r="V129" t="s">
        <v>45</v>
      </c>
    </row>
    <row r="130" spans="1:22" ht="30.75" thickBot="1" x14ac:dyDescent="0.3">
      <c r="A130" s="4">
        <v>3</v>
      </c>
      <c r="B130">
        <v>12943.625993030742</v>
      </c>
      <c r="C130">
        <v>13284.428142434208</v>
      </c>
      <c r="D130">
        <v>13502.987128896348</v>
      </c>
      <c r="O130" s="11" t="s">
        <v>48</v>
      </c>
      <c r="P130" s="6">
        <v>18284.810000000001</v>
      </c>
      <c r="Q130">
        <v>1000</v>
      </c>
      <c r="R130">
        <v>1000</v>
      </c>
      <c r="S130">
        <v>2000</v>
      </c>
      <c r="T130">
        <v>500</v>
      </c>
      <c r="U130">
        <v>0</v>
      </c>
      <c r="V130" s="10">
        <v>0.08</v>
      </c>
    </row>
    <row r="131" spans="1:22" ht="45.75" thickBot="1" x14ac:dyDescent="0.3">
      <c r="A131" s="4">
        <v>4</v>
      </c>
      <c r="B131">
        <v>11033.693998764098</v>
      </c>
      <c r="C131">
        <v>11201.006383857701</v>
      </c>
      <c r="D131">
        <v>11371.224056140534</v>
      </c>
      <c r="O131" s="11" t="s">
        <v>49</v>
      </c>
      <c r="P131" s="6">
        <v>26978.989999999998</v>
      </c>
      <c r="Q131">
        <v>1000</v>
      </c>
      <c r="R131">
        <v>2000</v>
      </c>
      <c r="S131">
        <v>2000</v>
      </c>
      <c r="T131">
        <v>500</v>
      </c>
      <c r="U131">
        <v>0</v>
      </c>
      <c r="V131" s="10">
        <v>0.08</v>
      </c>
    </row>
    <row r="132" spans="1:22" ht="45.75" thickBot="1" x14ac:dyDescent="0.3">
      <c r="A132" s="4">
        <v>5</v>
      </c>
      <c r="B132">
        <v>12693.153238232455</v>
      </c>
      <c r="C132">
        <v>12814.267534320188</v>
      </c>
      <c r="D132">
        <v>12999.983574992959</v>
      </c>
      <c r="O132" s="11" t="s">
        <v>50</v>
      </c>
      <c r="P132" s="6">
        <v>23047.829999999994</v>
      </c>
      <c r="Q132">
        <v>1000</v>
      </c>
      <c r="R132">
        <v>1000</v>
      </c>
      <c r="S132">
        <v>2000</v>
      </c>
      <c r="T132">
        <v>500</v>
      </c>
      <c r="U132">
        <v>2000</v>
      </c>
      <c r="V132" s="10">
        <v>0.08</v>
      </c>
    </row>
    <row r="133" spans="1:22" ht="15.75" thickBot="1" x14ac:dyDescent="0.3">
      <c r="A133" s="4">
        <v>6</v>
      </c>
      <c r="B133">
        <v>13574.013229799846</v>
      </c>
      <c r="C133">
        <v>13690.370777514228</v>
      </c>
      <c r="D133">
        <v>13908.13236033103</v>
      </c>
      <c r="O133" s="11"/>
      <c r="P133" s="6"/>
      <c r="V133" s="10"/>
    </row>
    <row r="134" spans="1:22" x14ac:dyDescent="0.25">
      <c r="A134" s="4">
        <v>7</v>
      </c>
      <c r="B134">
        <v>16705.045995813998</v>
      </c>
      <c r="C134">
        <v>16371.741457131913</v>
      </c>
      <c r="D134">
        <v>16584.809022984431</v>
      </c>
    </row>
    <row r="135" spans="1:22" x14ac:dyDescent="0.25">
      <c r="A135" s="4">
        <v>8</v>
      </c>
      <c r="B135">
        <v>18729.082104165722</v>
      </c>
      <c r="C135">
        <v>18460.050712026183</v>
      </c>
      <c r="D135">
        <v>18399.664159398333</v>
      </c>
    </row>
    <row r="136" spans="1:22" x14ac:dyDescent="0.25">
      <c r="A136" s="4">
        <v>9</v>
      </c>
      <c r="B136">
        <v>18820.402797773571</v>
      </c>
      <c r="C136">
        <v>18602.43277394665</v>
      </c>
      <c r="D136">
        <v>18852.415639850282</v>
      </c>
    </row>
    <row r="137" spans="1:22" x14ac:dyDescent="0.25">
      <c r="A137" s="4">
        <v>10</v>
      </c>
      <c r="B137">
        <v>19385.062772781228</v>
      </c>
      <c r="C137">
        <v>19628.606674146744</v>
      </c>
      <c r="D137">
        <v>19912.569050133068</v>
      </c>
    </row>
    <row r="138" spans="1:22" x14ac:dyDescent="0.25">
      <c r="A138" s="4">
        <v>11</v>
      </c>
      <c r="B138">
        <v>12679.878475190821</v>
      </c>
      <c r="C138">
        <v>12889.611968429192</v>
      </c>
      <c r="D138">
        <v>13083.127741549779</v>
      </c>
    </row>
    <row r="139" spans="1:22" x14ac:dyDescent="0.25">
      <c r="A139" s="4">
        <v>12</v>
      </c>
      <c r="B139">
        <v>14034.498421101769</v>
      </c>
      <c r="C139">
        <v>14239.377659013084</v>
      </c>
      <c r="D139">
        <v>14419.640031768602</v>
      </c>
    </row>
  </sheetData>
  <mergeCells count="1">
    <mergeCell ref="B126:D1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TopicTaxHTField0 xmlns="2613f182-e424-487f-ac7f-33bed2fc986a">
      <Terms xmlns="http://schemas.microsoft.com/office/infopath/2007/PartnerControls">
        <TermInfo xmlns="http://schemas.microsoft.com/office/infopath/2007/PartnerControls">
          <TermName xmlns="http://schemas.microsoft.com/office/infopath/2007/PartnerControls">Regulatory</TermName>
          <TermId xmlns="http://schemas.microsoft.com/office/infopath/2007/PartnerControls">d905a69f-e397-48d6-a9c3-78e5efbd61a1</TermId>
        </TermInfo>
      </Terms>
    </ISOTopicTaxHTField0>
    <ISOGroupTaxHTField0 xmlns="2613f182-e424-487f-ac7f-33bed2fc986a">
      <Terms xmlns="http://schemas.microsoft.com/office/infopath/2007/PartnerControls">
        <TermInfo xmlns="http://schemas.microsoft.com/office/infopath/2007/PartnerControls">
          <TermName xmlns="http://schemas.microsoft.com/office/infopath/2007/PartnerControls">R.11-10-023 (Order instituting rulemaking to oversee RA program)</TermName>
          <TermId xmlns="http://schemas.microsoft.com/office/infopath/2007/PartnerControls">5e37f6b6-03f4-406a-8e97-dc8f9de6766d</TermId>
        </TermInfo>
      </Terms>
    </ISOGroupTaxHTField0>
    <Orig_x0020_Post_x0020_Date xmlns="5bcbeff6-7c02-4b0f-b125-f1b3d566cc14">2013-03-22T16:56:00+00:00</Orig_x0020_Post_x0020_Date>
    <ISOSummary xmlns="2613f182-e424-487f-ac7f-33bed2fc986a" xsi:nil="true"/>
    <PostDate xmlns="2613f182-e424-487f-ac7f-33bed2fc986a">2013-03-22T16:56:00+00:00</PostDate>
    <ISOGroupSequence xmlns="2613f182-e424-487f-ac7f-33bed2fc986a">98515|19</ISOGroupSequence>
    <News_x0020_Release xmlns="5bcbeff6-7c02-4b0f-b125-f1b3d566cc14">false</News_x0020_Release>
    <ISOArchived xmlns="2613f182-e424-487f-ac7f-33bed2fc986a">Not Archived</ISOArchived>
    <ContentReviewInterval xmlns="5bcbeff6-7c02-4b0f-b125-f1b3d566cc14" xsi:nil="true"/>
    <IsPublished xmlns="2613f182-e424-487f-ac7f-33bed2fc986a">true</IsPublished>
    <ISOOwner xmlns="2613f182-e424-487f-ac7f-33bed2fc986a">KMeussen</ISOOwner>
    <ISODescription xmlns="2613f182-e424-487f-ac7f-33bed2fc986a" xsi:nil="true"/>
    <Document_x0020_Type xmlns="5bcbeff6-7c02-4b0f-b125-f1b3d566cc14">Technical Documentation</Document_x0020_Type>
    <ISOArchiveTaxHTField0 xmlns="2613f182-e424-487f-ac7f-33bed2fc986a" xsi:nil="true"/>
    <ISOExtract xmlns="2613f182-e424-487f-ac7f-33bed2fc986a" xsi:nil="true"/>
    <ISOKeywordsTaxHTField0 xmlns="2613f182-e424-487f-ac7f-33bed2fc986a">
      <Terms xmlns="http://schemas.microsoft.com/office/infopath/2007/PartnerControls">
        <TermInfo xmlns="http://schemas.microsoft.com/office/infopath/2007/PartnerControls">
          <TermName xmlns="http://schemas.microsoft.com/office/infopath/2007/PartnerControls">resource adequacy</TermName>
          <TermId xmlns="http://schemas.microsoft.com/office/infopath/2007/PartnerControls">dcaf2603-2ef1-4631-9ca8-b2dc8b9d97e6</TermId>
        </TermInfo>
        <TermInfo xmlns="http://schemas.microsoft.com/office/infopath/2007/PartnerControls">
          <TermName xmlns="http://schemas.microsoft.com/office/infopath/2007/PartnerControls">CPUC</TermName>
          <TermId xmlns="http://schemas.microsoft.com/office/infopath/2007/PartnerControls">f5e797bf-b637-49d6-96a5-935addd8cf99</TermId>
        </TermInfo>
      </Terms>
    </ISOKeywordsTaxHTField0>
    <CrawlableUniqueID xmlns="5bcbeff6-7c02-4b0f-b125-f1b3d566cc14">07362895-f5a6-4d9a-892e-ee29738b29ed</CrawlableUniqueID>
    <ParentISOGroups xmlns="5bcbeff6-7c02-4b0f-b125-f1b3d566cc14">R.11-10-023 Order instituting rulemaking - oversee resource adequacy program|5e37f6b6-03f4-406a-8e97-dc8f9de6766d</ParentISOGroups>
    <Market_x0020_Notice xmlns="5bcbeff6-7c02-4b0f-b125-f1b3d566cc14">false</Market_x0020_Notice>
    <Important xmlns="2613f182-e424-487f-ac7f-33bed2fc986a">false</Important>
    <OriginalUri xmlns="2613f182-e424-487f-ac7f-33bed2fc986a">
      <Url xsi:nil="true"/>
      <Description xsi:nil="true"/>
    </OriginalUri>
    <TaxCatchAll xmlns="2613f182-e424-487f-ac7f-33bed2fc986a">
      <Value>6</Value>
      <Value>152</Value>
      <Value>255</Value>
      <Value>128</Value>
    </TaxCatchAll>
    <ExpireDate xmlns="2613f182-e424-487f-ac7f-33bed2fc986a" xsi:nil="true"/>
    <Content_x0020_Owner xmlns="2613f182-e424-487f-ac7f-33bed2fc986a">
      <UserInfo>
        <DisplayName/>
        <AccountId xsi:nil="true"/>
        <AccountType/>
      </UserInfo>
    </Content_x0020_Owner>
    <ISOContributor xmlns="2613f182-e424-487f-ac7f-33bed2fc986a">
      <UserInfo>
        <DisplayName/>
        <AccountId xsi:nil="true"/>
        <AccountType/>
      </UserInfo>
    </ISOContributor>
    <m9e70a6096144fc698577b786817f2be xmlns="2613f182-e424-487f-ac7f-33bed2fc986a">
      <Terms xmlns="http://schemas.microsoft.com/office/infopath/2007/PartnerControls"/>
    </m9e70a6096144fc698577b786817f2be>
    <Content_x0020_Administrator xmlns="2613f182-e424-487f-ac7f-33bed2fc986a">
      <UserInfo>
        <DisplayName/>
        <AccountId xsi:nil="true"/>
        <AccountType/>
      </UserInfo>
    </Content_x0020_Administrator>
    <IsDisabled xmlns="5bcbeff6-7c02-4b0f-b125-f1b3d566cc14">false</IsDisabled>
  </documentManagement>
</p:properties>
</file>

<file path=customXml/itemProps1.xml><?xml version="1.0" encoding="utf-8"?>
<ds:datastoreItem xmlns:ds="http://schemas.openxmlformats.org/officeDocument/2006/customXml" ds:itemID="{CFB74704-1534-4DA2-98C3-A09955EB44AC}"/>
</file>

<file path=customXml/itemProps2.xml><?xml version="1.0" encoding="utf-8"?>
<ds:datastoreItem xmlns:ds="http://schemas.openxmlformats.org/officeDocument/2006/customXml" ds:itemID="{ED65DC10-83DC-4F1D-8EAD-3578689A27A3}"/>
</file>

<file path=customXml/itemProps3.xml><?xml version="1.0" encoding="utf-8"?>
<ds:datastoreItem xmlns:ds="http://schemas.openxmlformats.org/officeDocument/2006/customXml" ds:itemID="{451513B1-F206-4CBE-8F8F-853E934F12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Assessment sheet</vt:lpstr>
    </vt:vector>
  </TitlesOfParts>
  <Company>CAISO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Meeusen, Karl</dc:creator>
  <cp:lastModifiedBy>Meeusen, Karl</cp:lastModifiedBy>
  <dcterms:created xsi:type="dcterms:W3CDTF">2013-02-25T03:13:30Z</dcterms:created>
  <dcterms:modified xsi:type="dcterms:W3CDTF">2013-03-22T22:13:06Z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lUriCopy">
    <vt:lpwstr/>
  </property>
  <property fmtid="{D5CDD505-2E9C-101B-9397-08002B2CF9AE}" pid="3" name="PageLink">
    <vt:lpwstr/>
  </property>
  <property fmtid="{D5CDD505-2E9C-101B-9397-08002B2CF9AE}" pid="4" name="OriginalURIBackup">
    <vt:lpwstr/>
  </property>
  <property fmtid="{D5CDD505-2E9C-101B-9397-08002B2CF9AE}" pid="5" name="ContentTypeId">
    <vt:lpwstr>0x0101000BEF1A1EAF553945AAFC1DE188AA7EC100496CDC402DE9B8469629C69FFFFA4218</vt:lpwstr>
  </property>
  <property fmtid="{D5CDD505-2E9C-101B-9397-08002B2CF9AE}" pid="6" name="ISOArchive">
    <vt:lpwstr/>
  </property>
  <property fmtid="{D5CDD505-2E9C-101B-9397-08002B2CF9AE}" pid="7" name="ISOGroup">
    <vt:lpwstr>128;#R.11-10-023 (Order instituting rulemaking to oversee RA program)|5e37f6b6-03f4-406a-8e97-dc8f9de6766d</vt:lpwstr>
  </property>
  <property fmtid="{D5CDD505-2E9C-101B-9397-08002B2CF9AE}" pid="8" name="ISOTopic">
    <vt:lpwstr>6;#Regulatory|d905a69f-e397-48d6-a9c3-78e5efbd61a1</vt:lpwstr>
  </property>
  <property fmtid="{D5CDD505-2E9C-101B-9397-08002B2CF9AE}" pid="9" name="ISOKeywords">
    <vt:lpwstr>152;#resource adequacy|dcaf2603-2ef1-4631-9ca8-b2dc8b9d97e6;#255;#CPUC|f5e797bf-b637-49d6-96a5-935addd8cf99</vt:lpwstr>
  </property>
</Properties>
</file>