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records.oa.caiso.com/sites/MID/ID/RTN/Records/TPP/TPP_2025-2026/Policy/04_Tx Capability Estimate/ForPosting/"/>
    </mc:Choice>
  </mc:AlternateContent>
  <xr:revisionPtr revIDLastSave="0" documentId="13_ncr:20000001_{DD524738-E24A-4F95-8078-0F42991A4832}" xr6:coauthVersionLast="47" xr6:coauthVersionMax="47" xr10:uidLastSave="{00000000-0000-0000-0000-000000000000}"/>
  <bookViews>
    <workbookView xWindow="0" yWindow="2475" windowWidth="28695" windowHeight="15240" xr2:uid="{00000000-000D-0000-FFFF-FFFF00000000}"/>
  </bookViews>
  <sheets>
    <sheet name="READ_ME" sheetId="7" r:id="rId1"/>
    <sheet name="TxCapabilityEstimates_2026" sheetId="6" r:id="rId2"/>
  </sheets>
  <definedNames>
    <definedName name="_xlnm._FilterDatabase" localSheetId="1" hidden="1">TxCapabilityEstimates_2026!$A$3:$L$69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6" l="1"/>
  <c r="D28" i="6"/>
  <c r="E28" i="6" l="1"/>
  <c r="H18" i="6" l="1"/>
  <c r="H49" i="6" l="1"/>
  <c r="H48" i="6"/>
  <c r="H45" i="6"/>
  <c r="H44" i="6"/>
  <c r="H41" i="6"/>
  <c r="H40" i="6"/>
  <c r="H39" i="6"/>
  <c r="H15" i="6" l="1"/>
  <c r="H16" i="6"/>
  <c r="I46" i="6"/>
</calcChain>
</file>

<file path=xl/sharedStrings.xml><?xml version="1.0" encoding="utf-8"?>
<sst xmlns="http://schemas.openxmlformats.org/spreadsheetml/2006/main" count="509" uniqueCount="182">
  <si>
    <t>Tehachapi</t>
  </si>
  <si>
    <t>Wind</t>
  </si>
  <si>
    <t>Solar</t>
  </si>
  <si>
    <t>Transmission Constraint</t>
  </si>
  <si>
    <t>Inyokern_North_Kramer
Victor</t>
  </si>
  <si>
    <t>None</t>
  </si>
  <si>
    <t>N/A</t>
  </si>
  <si>
    <t>On-peak</t>
  </si>
  <si>
    <t>-</t>
  </si>
  <si>
    <t xml:space="preserve">Wind/Solar Area Designation </t>
  </si>
  <si>
    <t>Inyokern_North_Kramer, Victor, Pisgah</t>
  </si>
  <si>
    <t>South of Magunden Constraint</t>
  </si>
  <si>
    <t>Cost (2022$)</t>
  </si>
  <si>
    <t>Antelope-Vincent Constraint</t>
  </si>
  <si>
    <t>Tehachapi, Big Creek</t>
  </si>
  <si>
    <t>On-Peak</t>
  </si>
  <si>
    <t>Upgrade Antelope-Vincent No.1 and 2 500 kV Lines (2 yrs)</t>
  </si>
  <si>
    <t>Vincent-Lugo Constraint</t>
  </si>
  <si>
    <t>Upgrade Vincent-Lugo No.1 and 2 500 kV Lines (4 yrs)</t>
  </si>
  <si>
    <t>Pardee-Sylmar Constraint</t>
  </si>
  <si>
    <t>Big Creek, Ventura</t>
  </si>
  <si>
    <t>Install Phase Shifters at Pardee on the Pardee-Sylmar No. 1 and No. 2 230 kV Lines, Reconductor Pardee-Vincent No. 2 220 kV line (9 yrs)</t>
  </si>
  <si>
    <t>Windhub Constraint</t>
  </si>
  <si>
    <t>New 500 kV Transmission Line from Whirlwind to Windhub 500 kV (9 yrs)</t>
  </si>
  <si>
    <t>Moorpark-Pardee Constraint</t>
  </si>
  <si>
    <t>Ventura</t>
  </si>
  <si>
    <t>Upgrade the Moorpark-Pardee #2 and #3 220 kV and Santa Clara-Vincent 220 kV lines (9 yrs)</t>
  </si>
  <si>
    <t>North of Magunden Constraint</t>
  </si>
  <si>
    <t>Big Creek</t>
  </si>
  <si>
    <t>Rebuild Magunden - Vestal No.2 230 kV and Magunden - Springville No.2 230 kV Lines (9 yrs)</t>
  </si>
  <si>
    <t>Rebuild various SOM lines (9 yrs)</t>
  </si>
  <si>
    <t>Rebuild Magunden-Pastoria 230 kV line (9 yrs)</t>
  </si>
  <si>
    <t>Antelope-Neenach Constraint</t>
  </si>
  <si>
    <t>Antelope/Bailey/Pastoria area</t>
  </si>
  <si>
    <t>Reconductor Antelope-Bailey 66 kV lines (2 yrs)</t>
  </si>
  <si>
    <t>Bailey-Neenach-Westpac 66 kV line upgrade</t>
  </si>
  <si>
    <t>Hinson - Del Amo Constraint</t>
  </si>
  <si>
    <t>LA Basin</t>
  </si>
  <si>
    <t>Lugo - Victorville area constraint</t>
  </si>
  <si>
    <t>VEA 138kV and GLW 230kV buses</t>
  </si>
  <si>
    <t>GLW 230kV area constraint</t>
  </si>
  <si>
    <t>Colorado River 500/230 kV Constraint</t>
  </si>
  <si>
    <t>DCRT Constraint</t>
  </si>
  <si>
    <t>Devers-Red Bluff Constraint</t>
  </si>
  <si>
    <t>Eagle Mountain Constraint</t>
  </si>
  <si>
    <t>Etiwanda-Rancho Vista Constraint</t>
  </si>
  <si>
    <t>Red Bluff 500/230 kV Constraint</t>
  </si>
  <si>
    <t>Serrano-Alberhill-Valley Constraint</t>
  </si>
  <si>
    <t>On-Peak, Off-Peak</t>
  </si>
  <si>
    <t>New Colorado River No. 3 500/230 kV transformer (4 years)</t>
  </si>
  <si>
    <t>New Red Bluff No. 3 500/230 kV transformer (4 years)</t>
  </si>
  <si>
    <t>New Devers-Julian Hinds 220 kV line (10 years)</t>
  </si>
  <si>
    <t>New Cielo Azul - Colorado River No. 2 500 kV line, 
Upgrade the series cap on Cielo Azul - Colorado River No.1 500 kV line to match the conductor rating (6 years)</t>
  </si>
  <si>
    <t>Capistrano-San Onofre 230 kV constraint</t>
  </si>
  <si>
    <t>Capistrano-San Onofre 230 kV upgrade (60 months)</t>
  </si>
  <si>
    <t>Chicarita 138 kV constraint</t>
  </si>
  <si>
    <t>Chicarita 138 kV Upgrades (48 months)</t>
  </si>
  <si>
    <t>El Cajon 69 kV constraint</t>
  </si>
  <si>
    <t>El Cajon 69 kV Upgrade (48 months)</t>
  </si>
  <si>
    <t>Miguel 69 kV constraint</t>
  </si>
  <si>
    <t>Miguel 69 kV upgrades (48 months)</t>
  </si>
  <si>
    <t>Encina - San Luis Rey 230 kV constraint</t>
  </si>
  <si>
    <t>San Luis Rey-San Onofre 230 kV 
line constraint</t>
  </si>
  <si>
    <t>Ocean Ranch 69 kV constraint</t>
  </si>
  <si>
    <t>Ocean Ranch 69 kV upgrade (48 months)</t>
  </si>
  <si>
    <t>Otay Mesa 230 kV constraint</t>
  </si>
  <si>
    <t>Otay Mesa 230 kV upgrade (60 months)</t>
  </si>
  <si>
    <t>Silvergate - Bay Blvd 230 kV constraint</t>
  </si>
  <si>
    <t>Silvergate-Old Town 230 kV constraint</t>
  </si>
  <si>
    <t>Talega 230 kV constraint</t>
  </si>
  <si>
    <t>Talega 230 kV Upgrades (60 months)</t>
  </si>
  <si>
    <t>Trabuco-Capistrano 138 kV constraint</t>
  </si>
  <si>
    <t>Trabuco-Capistrano 138 kV upgrade (48 months)</t>
  </si>
  <si>
    <t>Control to Inyokern area constraint</t>
  </si>
  <si>
    <t>Victor to Lugo Area Constraint</t>
  </si>
  <si>
    <t>Calcite to Lugo Area Constraint</t>
  </si>
  <si>
    <t>Lugo Transformer Area Constraint</t>
  </si>
  <si>
    <t>Inyokern_North</t>
  </si>
  <si>
    <t>Pisgah</t>
  </si>
  <si>
    <t>SCE Eastern (east of Red Bluff), East of Pisgah, and SDG&amp;E areas</t>
  </si>
  <si>
    <t>Cielo Azul, Delaney</t>
  </si>
  <si>
    <t>SCE Eastern area</t>
  </si>
  <si>
    <t>SCE Eastern and SDG&amp;E areas</t>
  </si>
  <si>
    <t>Red Bluff 230 kV</t>
  </si>
  <si>
    <t>East of Pisgah, SCE Eastern,SDG&amp;E and SCE Northern areas</t>
  </si>
  <si>
    <t>SDGE local area</t>
  </si>
  <si>
    <t>Baja, Imperial, SDGE local area</t>
  </si>
  <si>
    <t>Imperial, SDGE local area</t>
  </si>
  <si>
    <t>Baja, Imperial, Arizona, SDGE local area</t>
  </si>
  <si>
    <t>Fresno</t>
  </si>
  <si>
    <t>Kern</t>
  </si>
  <si>
    <t>Greater Bay Area and North of Greater Bay Area</t>
  </si>
  <si>
    <t>Colorado River 230 kV</t>
  </si>
  <si>
    <t>Eagle Mountain, Julian Hinds, Mirage</t>
  </si>
  <si>
    <t>SCE Northern Interconnection Area Constraints</t>
  </si>
  <si>
    <t>SCE Metro Interconnection Area Constraints</t>
  </si>
  <si>
    <t>SCE North of Lugo (NOL) Interconnection Area Constraints</t>
  </si>
  <si>
    <t>SCE Eastern Interconnection Area Constraints</t>
  </si>
  <si>
    <t>East of Pisgah (EOP) Interconnection Area Constraints (SCE, GLW, VEA)</t>
  </si>
  <si>
    <t>SDG&amp;E Interconnection Area Constraints</t>
  </si>
  <si>
    <t>PG&amp;E North of Greater Bay Interconnection Area Constraints</t>
  </si>
  <si>
    <t>PG&amp;E Greater Bay Interconnection Area Constraints</t>
  </si>
  <si>
    <t>PG&amp;E Kern Interconnection Area Constraints</t>
  </si>
  <si>
    <t>PG&amp;E Fresno Interconnection Area Constraints</t>
  </si>
  <si>
    <t>Build a new, series compensated Control-Inyokern 115 kV line and upgrade Inyo Phase Shifter (105 months)</t>
  </si>
  <si>
    <t>Rebuild Calcite-Lugo 220 kV Transmission Line (105 months)</t>
  </si>
  <si>
    <t>Upgrade the Hinson - Del Amo 220 kV Transmission Line (27 months)</t>
  </si>
  <si>
    <t>Affected  Resource Locations</t>
  </si>
  <si>
    <t>Same as ADNU</t>
  </si>
  <si>
    <t>SCE Metro Area Default Constraint</t>
  </si>
  <si>
    <t>Approved Project: Convert Kramer - Victor 115 kV lines to 230 kV (120 months)</t>
  </si>
  <si>
    <t xml:space="preserve">Approved project:Re-conductor the four Lugo-Victor 230 kV lines (54 months) </t>
  </si>
  <si>
    <t xml:space="preserve">Approved project: Add a third 500/230 kV transformer at Lugo Substation (54 months) </t>
  </si>
  <si>
    <t>VEA 138kV, GLW 230kV and Eldorado 230kV buses</t>
  </si>
  <si>
    <t>On-peak, Off-Peak</t>
  </si>
  <si>
    <t>Approved Project: Southern California 500 kV Transmission Reinforcement  (ISD - 2034); 30 minute emergency rating on Encina Tap-San Luis Rey 230 kV Line</t>
  </si>
  <si>
    <t>Approved Project: Southern California 500 kV Transmission Reinforcement  (ISD - 2034); 30 minute emergency rating for San Luis Rey-San Onofre 230 kV #1 line</t>
  </si>
  <si>
    <t>Approved Project: Southern California 500 kV Transmission Reinforcement  (ISD - 2034); 30 min emergency rating for Silvergate-Old Town and Silvergate-Old Town Tap 230 kV lines</t>
  </si>
  <si>
    <t>Approved Project: Southern California 500 kV Transmission Reinforcement  (ISD - 2034); 2 hour emergency rating on Silvergate-Bay Boulevard 230 kV line</t>
  </si>
  <si>
    <t>Approved projects: Devers-Red Bluff 500 kV 1 and 2 Line Upgrade (2028) and Southern Area Reinforcement Project (2034)</t>
  </si>
  <si>
    <t>Approved projects:
• Southern Area Reinforcement Project (2034)
• Devers-Valley 500 kV 1 Line Upgrade (2028)
• Serrano-Alberhill-Valley 500 kV 1 Line Upgrade (2028) 
• San Bernardino-Etiwanda 230 kV 1 Line Upgrade (2031)
• San Bernardino-Vista 230 kV 1 Line Upgrade (2028)
• Vista-Etiwanda 230 kV 1 Line Upgrade (2031)
• Mira Loma-Mesa 500kV Underground Third Cable (2026)</t>
  </si>
  <si>
    <t>South of Kramer Area Constraint</t>
  </si>
  <si>
    <t>Collinsville-Tesla 500 kV Line</t>
  </si>
  <si>
    <t>Condition Under Which Constraint is Binding (On-peak and/or Off-peak)</t>
  </si>
  <si>
    <t>Transmission capability estimates for use in the CPUC's IRP process - Revised 07/15/2026</t>
  </si>
  <si>
    <t>Incremental due to Network Upgrade</t>
  </si>
  <si>
    <t xml:space="preserve">Network Upgrade &amp; Cost Estimate ($million) </t>
  </si>
  <si>
    <t>Network Upgrade &amp; Cost Estimate ($million)</t>
  </si>
  <si>
    <t>NU Description (Time to Construct or ISD)</t>
  </si>
  <si>
    <t>Trout Canyon-Lugo Project (2025-26 TPP) (2035)</t>
  </si>
  <si>
    <t>GLW Core Upgrade and Beatty 230kV Project (2022-23 TPP) (2028) and Trout Canyon-Lugo Project (2025-26 TPP) (2035)</t>
  </si>
  <si>
    <t>Mira Loma-Mesa Constraint</t>
  </si>
  <si>
    <t>SCE Eastern, EOP, NOL, Metro and SDG&amp;E areas</t>
  </si>
  <si>
    <t>Sylmar- Rinaldi Constraint</t>
  </si>
  <si>
    <t>New Bellota 230/115 kV Bank #3</t>
  </si>
  <si>
    <t>New Contra Costa - Newark 230 kV line</t>
  </si>
  <si>
    <t>New Tesla - Fink 230 kV line</t>
  </si>
  <si>
    <t>New Vaca Dixon - Birds Landing 230 kV line</t>
  </si>
  <si>
    <t xml:space="preserve">Lockford - Bellota 230 kV #1 Line Recoductor </t>
  </si>
  <si>
    <t xml:space="preserve">New Subacco </t>
  </si>
  <si>
    <t>New Tesla - Schulte 115 kV line</t>
  </si>
  <si>
    <t>New Gates 500/230 kV Transformer #13</t>
  </si>
  <si>
    <t>Gregg- Herndon # 1 &amp; 2 230 kV line Reconductor</t>
  </si>
  <si>
    <t>New Warnerville - Wilson 230 kV line</t>
  </si>
  <si>
    <t>Mustang – Henrietta tap 1&amp;2 230kV line Reconductor</t>
  </si>
  <si>
    <t xml:space="preserve">New Midway - Manning 500 kV line </t>
  </si>
  <si>
    <t>New Gates - Midway 230 kV line</t>
  </si>
  <si>
    <t>New Midway - Wheeler Ridge 230 kV line</t>
  </si>
  <si>
    <t>Collinsville-Tesla 500 kV Reconductor</t>
  </si>
  <si>
    <t>Bellota Area</t>
  </si>
  <si>
    <t>Bay Area</t>
  </si>
  <si>
    <t>Tesla-Westley 230kV Area</t>
  </si>
  <si>
    <t>Vaca – Contra Costa Area</t>
  </si>
  <si>
    <t xml:space="preserve">Lockeford 230 kV Area </t>
  </si>
  <si>
    <t>Banta 115 kV Area</t>
  </si>
  <si>
    <t>Tesla 115 kV Area</t>
  </si>
  <si>
    <t>Gates 500/230 kV Transformer Area</t>
  </si>
  <si>
    <t xml:space="preserve">Gregg 230 kV Area </t>
  </si>
  <si>
    <t>Cottle 230 kV Area</t>
  </si>
  <si>
    <t>Mustang- Henrietta 230 kV Area</t>
  </si>
  <si>
    <t>Gates-Arco-Midway 230 kV Area</t>
  </si>
  <si>
    <t>Bitterwater- Buena Vista 230kV kV Area</t>
  </si>
  <si>
    <t>East of Pisgah</t>
  </si>
  <si>
    <t>Eldorado - McCullough Area constraint</t>
  </si>
  <si>
    <t>Sloan Canyon - Eldorado area constraint</t>
  </si>
  <si>
    <t>Manning- Harlan 500 kV Area</t>
  </si>
  <si>
    <t>Manning - Gates 500 kV</t>
  </si>
  <si>
    <t>New Manning - Gates 500 kV line</t>
  </si>
  <si>
    <t>Estimated FCDS Capability Based on On-peak Study Resource Output (MW)</t>
  </si>
  <si>
    <t>Estimated EODS Capability Based on Off-peak Study Resource Output
(MW)</t>
  </si>
  <si>
    <t>Transmission Plan Capability</t>
  </si>
  <si>
    <t>Etiwanda-Rancho Vista No. 3 220 kV line (3 years)</t>
  </si>
  <si>
    <t>TBD</t>
  </si>
  <si>
    <t xml:space="preserve">Greater Bay Area, North of Greater Bay Area </t>
  </si>
  <si>
    <t>Greater Bay Area, North of Greater Bay Area and Fresno</t>
  </si>
  <si>
    <t xml:space="preserve">Greater Bay Area </t>
  </si>
  <si>
    <t>Greater Bay Area</t>
  </si>
  <si>
    <t>Fresno and Greater Bay Area</t>
  </si>
  <si>
    <t>Fresno and Kern</t>
  </si>
  <si>
    <t>Kern and Fresno</t>
  </si>
  <si>
    <t>Fresno, Kern and Greater Bay Area</t>
  </si>
  <si>
    <t>CAISO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</si>
</sst>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8" x14ac:knownFonts="1">
    <font>
      <sz val="11"/>
      <color theme="1"/>
      <name val="Calibri"/>
      <family val="2"/>
      <scheme val="minor"/>
    </font>
    <font>
      <sz val="11"/>
      <color theme="1"/>
      <name val="Calibri"/>
      <family val="2"/>
      <scheme val="minor"/>
    </font>
    <font>
      <b/>
      <sz val="11"/>
      <name val="Calibri"/>
      <family val="2"/>
      <scheme val="minor"/>
    </font>
    <font>
      <b/>
      <sz val="12"/>
      <color theme="0"/>
      <name val="Calibri"/>
      <family val="2"/>
      <scheme val="minor"/>
    </font>
    <font>
      <sz val="11"/>
      <name val="Calibri"/>
      <family val="2"/>
      <scheme val="minor"/>
    </font>
    <font>
      <b/>
      <sz val="12"/>
      <name val="Calibri"/>
      <family val="2"/>
      <scheme val="minor"/>
    </font>
    <font>
      <b/>
      <sz val="14"/>
      <color theme="0"/>
      <name val="Calibri"/>
      <family val="2"/>
      <scheme val="minor"/>
    </font>
    <font>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64">
    <xf numFmtId="0" fontId="0" fillId="0" borderId="0" xfId="0"/>
    <xf numFmtId="164" fontId="4" fillId="4" borderId="2" xfId="1" applyNumberFormat="1" applyFont="1" applyFill="1" applyBorder="1" applyAlignment="1">
      <alignment horizontal="center" vertical="center"/>
    </xf>
    <xf numFmtId="0" fontId="4" fillId="0" borderId="2" xfId="3" applyFont="1" applyBorder="1" applyAlignment="1">
      <alignment vertical="center" wrapText="1"/>
    </xf>
    <xf numFmtId="0" fontId="4" fillId="2" borderId="2" xfId="3" applyFont="1" applyFill="1" applyBorder="1" applyAlignment="1">
      <alignment vertical="center" wrapText="1"/>
    </xf>
    <xf numFmtId="0" fontId="4" fillId="0" borderId="2" xfId="3" quotePrefix="1" applyFont="1" applyBorder="1" applyAlignment="1">
      <alignment vertical="center" wrapText="1"/>
    </xf>
    <xf numFmtId="0" fontId="4" fillId="2" borderId="2" xfId="3" quotePrefix="1" applyFont="1" applyFill="1" applyBorder="1" applyAlignment="1">
      <alignment vertical="center" wrapText="1"/>
    </xf>
    <xf numFmtId="3" fontId="4" fillId="4" borderId="2" xfId="3" applyNumberFormat="1" applyFont="1" applyFill="1" applyBorder="1" applyAlignment="1">
      <alignment horizontal="center" vertical="center" wrapText="1"/>
    </xf>
    <xf numFmtId="0" fontId="0" fillId="0" borderId="0" xfId="0" applyAlignment="1">
      <alignment horizontal="center"/>
    </xf>
    <xf numFmtId="0" fontId="4" fillId="5" borderId="2" xfId="3" quotePrefix="1" applyFont="1" applyFill="1" applyBorder="1" applyAlignment="1">
      <alignment horizontal="left" vertical="center"/>
    </xf>
    <xf numFmtId="0" fontId="4" fillId="5" borderId="2" xfId="3" quotePrefix="1" applyFont="1" applyFill="1" applyBorder="1" applyAlignment="1">
      <alignment horizontal="left" vertical="center" wrapText="1"/>
    </xf>
    <xf numFmtId="0" fontId="4" fillId="0" borderId="2" xfId="3" quotePrefix="1" applyFont="1" applyBorder="1" applyAlignment="1">
      <alignment horizontal="left" vertical="center" wrapText="1"/>
    </xf>
    <xf numFmtId="165" fontId="4" fillId="4" borderId="2" xfId="2" applyNumberFormat="1" applyFont="1" applyFill="1" applyBorder="1" applyAlignment="1">
      <alignment horizontal="left" vertical="center" wrapText="1"/>
    </xf>
    <xf numFmtId="5" fontId="4" fillId="4" borderId="2" xfId="2" applyNumberFormat="1" applyFont="1" applyFill="1" applyBorder="1" applyAlignment="1">
      <alignment horizontal="center" vertical="center"/>
    </xf>
    <xf numFmtId="165" fontId="4" fillId="4" borderId="2" xfId="2" applyNumberFormat="1" applyFont="1" applyFill="1" applyBorder="1" applyAlignment="1">
      <alignment horizontal="left" vertical="center"/>
    </xf>
    <xf numFmtId="5" fontId="4" fillId="4" borderId="2" xfId="2" quotePrefix="1" applyNumberFormat="1" applyFont="1" applyFill="1" applyBorder="1" applyAlignment="1">
      <alignment horizontal="center" vertical="center"/>
    </xf>
    <xf numFmtId="3" fontId="4" fillId="6" borderId="2" xfId="3" quotePrefix="1" applyNumberFormat="1" applyFont="1" applyFill="1" applyBorder="1" applyAlignment="1">
      <alignment horizontal="center" vertical="center" wrapText="1"/>
    </xf>
    <xf numFmtId="164" fontId="1" fillId="6" borderId="2" xfId="1" applyNumberFormat="1" applyFont="1" applyFill="1" applyBorder="1" applyAlignment="1">
      <alignment horizontal="center" vertical="center"/>
    </xf>
    <xf numFmtId="164" fontId="0" fillId="6" borderId="2" xfId="1" applyNumberFormat="1" applyFont="1" applyFill="1" applyBorder="1" applyAlignment="1">
      <alignment horizontal="center" vertical="center"/>
    </xf>
    <xf numFmtId="5" fontId="1" fillId="6" borderId="2" xfId="2" applyNumberFormat="1" applyFont="1" applyFill="1" applyBorder="1" applyAlignment="1">
      <alignment horizontal="center" vertical="center"/>
    </xf>
    <xf numFmtId="164" fontId="0" fillId="6" borderId="2" xfId="1" applyNumberFormat="1" applyFont="1" applyFill="1" applyBorder="1" applyAlignment="1">
      <alignment horizontal="left" vertical="center" wrapText="1"/>
    </xf>
    <xf numFmtId="164" fontId="0" fillId="6" borderId="2" xfId="1" applyNumberFormat="1" applyFont="1" applyFill="1" applyBorder="1" applyAlignment="1">
      <alignment horizontal="left" vertical="center"/>
    </xf>
    <xf numFmtId="0" fontId="4" fillId="4" borderId="2" xfId="2" applyNumberFormat="1" applyFont="1" applyFill="1" applyBorder="1" applyAlignment="1">
      <alignment horizontal="left" vertical="center" wrapText="1"/>
    </xf>
    <xf numFmtId="5" fontId="4" fillId="4" borderId="2" xfId="2" applyNumberFormat="1" applyFont="1" applyFill="1" applyBorder="1" applyAlignment="1">
      <alignment horizontal="center" vertical="center" wrapText="1"/>
    </xf>
    <xf numFmtId="5" fontId="0" fillId="6" borderId="2" xfId="2" applyNumberFormat="1" applyFont="1" applyFill="1" applyBorder="1" applyAlignment="1">
      <alignment horizontal="center" vertical="center"/>
    </xf>
    <xf numFmtId="164" fontId="4" fillId="6" borderId="2" xfId="1" applyNumberFormat="1" applyFont="1" applyFill="1" applyBorder="1" applyAlignment="1">
      <alignment horizontal="center" vertical="center"/>
    </xf>
    <xf numFmtId="5" fontId="4" fillId="6" borderId="2" xfId="2" applyNumberFormat="1" applyFont="1" applyFill="1" applyBorder="1" applyAlignment="1">
      <alignment horizontal="center" vertical="center"/>
    </xf>
    <xf numFmtId="165" fontId="4" fillId="4" borderId="2" xfId="2" applyNumberFormat="1" applyFont="1" applyFill="1" applyBorder="1" applyAlignment="1">
      <alignment vertical="center" wrapText="1"/>
    </xf>
    <xf numFmtId="165" fontId="4" fillId="6" borderId="2" xfId="2" applyNumberFormat="1" applyFont="1" applyFill="1" applyBorder="1" applyAlignment="1">
      <alignment horizontal="center" vertical="center"/>
    </xf>
    <xf numFmtId="3" fontId="4" fillId="4" borderId="2" xfId="3" quotePrefix="1" applyNumberFormat="1" applyFont="1" applyFill="1" applyBorder="1" applyAlignment="1">
      <alignment horizontal="center" vertical="center" wrapText="1"/>
    </xf>
    <xf numFmtId="0" fontId="0" fillId="0" borderId="0" xfId="0" applyAlignment="1">
      <alignment vertical="center"/>
    </xf>
    <xf numFmtId="0" fontId="3" fillId="3" borderId="3" xfId="3" applyFont="1" applyFill="1" applyBorder="1" applyAlignment="1">
      <alignment horizontal="center" vertical="center"/>
    </xf>
    <xf numFmtId="0" fontId="3" fillId="3" borderId="2" xfId="3" applyFont="1" applyFill="1" applyBorder="1" applyAlignment="1">
      <alignment horizontal="center" vertical="center"/>
    </xf>
    <xf numFmtId="0" fontId="2" fillId="7" borderId="2" xfId="3" applyFont="1" applyFill="1" applyBorder="1" applyAlignment="1">
      <alignment horizontal="center" vertical="center" wrapText="1"/>
    </xf>
    <xf numFmtId="5" fontId="0" fillId="6" borderId="2" xfId="2" applyNumberFormat="1" applyFont="1" applyFill="1" applyBorder="1" applyAlignment="1">
      <alignment horizontal="center" vertical="center" wrapText="1"/>
    </xf>
    <xf numFmtId="0" fontId="2" fillId="4" borderId="2" xfId="3" applyFont="1" applyFill="1" applyBorder="1" applyAlignment="1">
      <alignment horizontal="center" vertical="center" wrapText="1"/>
    </xf>
    <xf numFmtId="0" fontId="0" fillId="4" borderId="3" xfId="0" applyFill="1" applyBorder="1" applyAlignment="1">
      <alignment horizontal="left" vertical="center" wrapText="1"/>
    </xf>
    <xf numFmtId="3" fontId="4" fillId="6" borderId="2" xfId="3" quotePrefix="1" applyNumberFormat="1" applyFont="1" applyFill="1" applyBorder="1" applyAlignment="1">
      <alignment horizontal="left" vertical="center" wrapText="1"/>
    </xf>
    <xf numFmtId="3" fontId="4" fillId="5" borderId="2" xfId="3" quotePrefix="1" applyNumberFormat="1" applyFont="1" applyFill="1" applyBorder="1" applyAlignment="1">
      <alignment horizontal="left" vertical="center" wrapText="1"/>
    </xf>
    <xf numFmtId="5" fontId="4" fillId="6" borderId="5" xfId="2" applyNumberFormat="1" applyFont="1" applyFill="1" applyBorder="1" applyAlignment="1">
      <alignment horizontal="center" vertical="center"/>
    </xf>
    <xf numFmtId="3" fontId="4" fillId="6" borderId="5" xfId="3" quotePrefix="1" applyNumberFormat="1" applyFont="1" applyFill="1" applyBorder="1" applyAlignment="1">
      <alignment horizontal="center" vertical="center" wrapText="1"/>
    </xf>
    <xf numFmtId="0" fontId="4" fillId="2" borderId="5" xfId="3" quotePrefix="1" applyFont="1" applyFill="1" applyBorder="1" applyAlignment="1">
      <alignment vertical="center" wrapText="1"/>
    </xf>
    <xf numFmtId="3" fontId="4" fillId="4" borderId="5" xfId="3" quotePrefix="1" applyNumberFormat="1" applyFont="1" applyFill="1" applyBorder="1" applyAlignment="1">
      <alignment horizontal="center" vertical="center" wrapText="1"/>
    </xf>
    <xf numFmtId="164" fontId="0" fillId="6" borderId="5" xfId="1" applyNumberFormat="1" applyFont="1" applyFill="1" applyBorder="1" applyAlignment="1">
      <alignment horizontal="left" vertical="center" wrapText="1"/>
    </xf>
    <xf numFmtId="3" fontId="4" fillId="8" borderId="2" xfId="3" quotePrefix="1" applyNumberFormat="1" applyFont="1" applyFill="1" applyBorder="1" applyAlignment="1">
      <alignment horizontal="center" vertical="center" wrapText="1"/>
    </xf>
    <xf numFmtId="0" fontId="0" fillId="6" borderId="2" xfId="0" applyFill="1" applyBorder="1" applyAlignment="1">
      <alignment horizontal="center" vertical="center"/>
    </xf>
    <xf numFmtId="0" fontId="4" fillId="6" borderId="2" xfId="0" applyFont="1" applyFill="1" applyBorder="1" applyAlignment="1">
      <alignment horizontal="center" vertical="center"/>
    </xf>
    <xf numFmtId="165" fontId="4" fillId="4" borderId="2" xfId="2" applyNumberFormat="1" applyFont="1" applyFill="1" applyBorder="1" applyAlignment="1">
      <alignment horizontal="center" vertical="center" wrapText="1"/>
    </xf>
    <xf numFmtId="3" fontId="4" fillId="10" borderId="2" xfId="3" quotePrefix="1" applyNumberFormat="1" applyFont="1" applyFill="1" applyBorder="1" applyAlignment="1">
      <alignment horizontal="center" vertical="center" wrapText="1"/>
    </xf>
    <xf numFmtId="5" fontId="4" fillId="4" borderId="5" xfId="2" applyNumberFormat="1" applyFont="1" applyFill="1" applyBorder="1" applyAlignment="1">
      <alignment horizontal="center" vertical="center"/>
    </xf>
    <xf numFmtId="5" fontId="4" fillId="4" borderId="5" xfId="2" applyNumberFormat="1" applyFont="1" applyFill="1" applyBorder="1" applyAlignment="1">
      <alignment horizontal="center" vertical="center" wrapText="1"/>
    </xf>
    <xf numFmtId="0" fontId="4" fillId="5" borderId="3" xfId="3" quotePrefix="1" applyFont="1" applyFill="1" applyBorder="1" applyAlignment="1">
      <alignment horizontal="left" vertical="center" wrapText="1"/>
    </xf>
    <xf numFmtId="0" fontId="0" fillId="0" borderId="4" xfId="0" applyBorder="1" applyAlignment="1">
      <alignment horizontal="left" vertical="center" wrapText="1"/>
    </xf>
    <xf numFmtId="0" fontId="5" fillId="7" borderId="2" xfId="3" applyFont="1" applyFill="1" applyBorder="1" applyAlignment="1">
      <alignment horizontal="center" vertical="center" wrapText="1"/>
    </xf>
    <xf numFmtId="0" fontId="2" fillId="7" borderId="2" xfId="3" applyFont="1" applyFill="1" applyBorder="1" applyAlignment="1">
      <alignment horizontal="center" vertical="center" wrapText="1"/>
    </xf>
    <xf numFmtId="0" fontId="0" fillId="0" borderId="2" xfId="0" applyBorder="1" applyAlignment="1">
      <alignment horizontal="center" vertical="center" wrapText="1"/>
    </xf>
    <xf numFmtId="0" fontId="3" fillId="3" borderId="2" xfId="3" applyFont="1" applyFill="1" applyBorder="1" applyAlignment="1">
      <alignment horizontal="center" vertical="center"/>
    </xf>
    <xf numFmtId="0" fontId="3" fillId="3" borderId="1" xfId="3" applyFont="1" applyFill="1" applyBorder="1" applyAlignment="1">
      <alignment horizontal="center" vertical="center"/>
    </xf>
    <xf numFmtId="0" fontId="6" fillId="3" borderId="2" xfId="3" applyFont="1" applyFill="1" applyBorder="1" applyAlignment="1">
      <alignment horizontal="center" vertical="center"/>
    </xf>
    <xf numFmtId="0" fontId="2" fillId="9" borderId="2" xfId="3" applyFont="1" applyFill="1" applyBorder="1" applyAlignment="1">
      <alignment horizontal="center" vertical="center" wrapText="1"/>
    </xf>
    <xf numFmtId="0" fontId="0" fillId="9" borderId="2" xfId="0" applyFill="1" applyBorder="1" applyAlignment="1">
      <alignment horizontal="center" vertical="center" wrapText="1"/>
    </xf>
    <xf numFmtId="0" fontId="5" fillId="4" borderId="3" xfId="3" applyFont="1" applyFill="1" applyBorder="1" applyAlignment="1">
      <alignment horizontal="center" vertical="center" wrapText="1"/>
    </xf>
    <xf numFmtId="0" fontId="5" fillId="4" borderId="4" xfId="3" applyFont="1" applyFill="1" applyBorder="1" applyAlignment="1">
      <alignment horizontal="center" vertical="center" wrapText="1"/>
    </xf>
    <xf numFmtId="0" fontId="5" fillId="4" borderId="2" xfId="3" applyFont="1" applyFill="1" applyBorder="1" applyAlignment="1">
      <alignment horizontal="center" vertical="center" wrapText="1"/>
    </xf>
    <xf numFmtId="0" fontId="7" fillId="0" borderId="0" xfId="0" applyFont="1"/>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257173</xdr:colOff>
      <xdr:row>2</xdr:row>
      <xdr:rowOff>47624</xdr:rowOff>
    </xdr:from>
    <xdr:to>
      <xdr:col>17</xdr:col>
      <xdr:colOff>47624</xdr:colOff>
      <xdr:row>24</xdr:row>
      <xdr:rowOff>38100</xdr:rowOff>
    </xdr:to>
    <xdr:sp macro="" textlink="">
      <xdr:nvSpPr>
        <xdr:cNvPr id="2" name="TextBox 1">
          <a:extLst>
            <a:ext uri="{FF2B5EF4-FFF2-40B4-BE49-F238E27FC236}">
              <a16:creationId xmlns:a16="http://schemas.microsoft.com/office/drawing/2014/main" id="{D3406F6E-AA89-2E7C-76AD-B23A30BFE0DB}"/>
            </a:ext>
          </a:extLst>
        </xdr:cNvPr>
        <xdr:cNvSpPr txBox="1"/>
      </xdr:nvSpPr>
      <xdr:spPr>
        <a:xfrm>
          <a:off x="866773" y="428624"/>
          <a:ext cx="9544051" cy="418147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solidFill>
                <a:schemeClr val="dk1"/>
              </a:solidFill>
              <a:effectLst/>
              <a:latin typeface="+mn-lt"/>
              <a:ea typeface="+mn-ea"/>
              <a:cs typeface="+mn-cs"/>
            </a:rPr>
            <a:t>1. The transmission capability estimates in this document are based on the resource-type specific output assumptions that are used in deliverability studies rather than the resources’ installed capacity. The values can be translated into any combination of resource types by applying the currently  applicable deliverability study resource output factor. </a:t>
          </a:r>
          <a:endParaRPr lang="en-US" sz="1400">
            <a:effectLst/>
          </a:endParaRPr>
        </a:p>
        <a:p>
          <a:r>
            <a:rPr lang="en-US" sz="1400">
              <a:solidFill>
                <a:schemeClr val="dk1"/>
              </a:solidFill>
              <a:effectLst/>
              <a:latin typeface="+mn-lt"/>
              <a:ea typeface="+mn-ea"/>
              <a:cs typeface="+mn-cs"/>
            </a:rPr>
            <a:t>2. The estimates are over and above the resource amounts that were online as </a:t>
          </a:r>
          <a:r>
            <a:rPr lang="en-US" sz="1400" b="1">
              <a:solidFill>
                <a:schemeClr val="dk1"/>
              </a:solidFill>
              <a:effectLst/>
              <a:latin typeface="+mn-lt"/>
              <a:ea typeface="+mn-ea"/>
              <a:cs typeface="+mn-cs"/>
            </a:rPr>
            <a:t>January 1, 2026</a:t>
          </a:r>
          <a:r>
            <a:rPr lang="en-US" sz="1400">
              <a:solidFill>
                <a:schemeClr val="dk1"/>
              </a:solidFill>
              <a:effectLst/>
              <a:latin typeface="+mn-lt"/>
              <a:ea typeface="+mn-ea"/>
              <a:cs typeface="+mn-cs"/>
            </a:rPr>
            <a:t>. The CPUC will need to adjust the estimates to account for resources that came online since then.</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Retirement of Diablo Canyon is accounted for in the estimates assuming the replacements are at the same or similar location.</a:t>
          </a:r>
        </a:p>
        <a:p>
          <a:r>
            <a:rPr lang="en-US" sz="1400">
              <a:solidFill>
                <a:schemeClr val="dk1"/>
              </a:solidFill>
              <a:effectLst/>
              <a:latin typeface="+mn-lt"/>
              <a:ea typeface="+mn-ea"/>
              <a:cs typeface="+mn-cs"/>
            </a:rPr>
            <a:t>3. The</a:t>
          </a:r>
          <a:r>
            <a:rPr lang="en-US" sz="1400" baseline="0">
              <a:solidFill>
                <a:schemeClr val="dk1"/>
              </a:solidFill>
              <a:effectLst/>
              <a:latin typeface="+mn-lt"/>
              <a:ea typeface="+mn-ea"/>
              <a:cs typeface="+mn-cs"/>
            </a:rPr>
            <a:t> estimates have been calculated after modeling as imports and effectively reserving deliverability for</a:t>
          </a:r>
          <a:r>
            <a:rPr lang="en-US" sz="1400">
              <a:solidFill>
                <a:schemeClr val="dk1"/>
              </a:solidFill>
              <a:effectLst/>
              <a:latin typeface="+mn-lt"/>
              <a:ea typeface="+mn-ea"/>
              <a:cs typeface="+mn-cs"/>
            </a:rPr>
            <a:t> out-of-CAISO long lead-time generation resources specified in the Table 1-1 of the 2025-2026 Transmission Plan</a:t>
          </a:r>
          <a:r>
            <a:rPr lang="en-US" sz="1400" baseline="0">
              <a:solidFill>
                <a:schemeClr val="dk1"/>
              </a:solidFill>
              <a:effectLst/>
              <a:latin typeface="+mn-lt"/>
              <a:ea typeface="+mn-ea"/>
              <a:cs typeface="+mn-cs"/>
            </a:rPr>
            <a:t>.</a:t>
          </a:r>
        </a:p>
        <a:p>
          <a:r>
            <a:rPr lang="en-US" sz="1400" baseline="0">
              <a:solidFill>
                <a:schemeClr val="dk1"/>
              </a:solidFill>
              <a:effectLst/>
              <a:latin typeface="+mn-lt"/>
              <a:ea typeface="+mn-ea"/>
              <a:cs typeface="+mn-cs"/>
            </a:rPr>
            <a:t>4. Reserved deliverability at the locations and amounts as identified in the Table 1-1 of the 2025-2026 Transmission Plan are included in the transmission plan capability and allocated TPD . </a:t>
          </a:r>
          <a:br>
            <a:rPr lang="en-US" sz="1400" baseline="0">
              <a:solidFill>
                <a:schemeClr val="dk1"/>
              </a:solidFill>
              <a:effectLst/>
              <a:latin typeface="+mn-lt"/>
              <a:ea typeface="+mn-ea"/>
              <a:cs typeface="+mn-cs"/>
            </a:rPr>
          </a:br>
          <a:r>
            <a:rPr lang="en-US" sz="1400" baseline="0">
              <a:solidFill>
                <a:schemeClr val="dk1"/>
              </a:solidFill>
              <a:effectLst/>
              <a:latin typeface="+mn-lt"/>
              <a:ea typeface="+mn-ea"/>
              <a:cs typeface="+mn-cs"/>
            </a:rPr>
            <a:t>5. Future reservations at the locations and amounts as identified in the Table 1-1 of the 2025-2026 Transmission Plan are included in the available TPD. </a:t>
          </a:r>
        </a:p>
        <a:p>
          <a:r>
            <a:rPr lang="en-US" sz="1400" baseline="0">
              <a:solidFill>
                <a:schemeClr val="dk1"/>
              </a:solidFill>
              <a:effectLst/>
              <a:latin typeface="+mn-lt"/>
              <a:ea typeface="+mn-ea"/>
              <a:cs typeface="+mn-cs"/>
            </a:rPr>
            <a:t>6. The available TPD also includes in-state geothermal reservation at the following locations and amounts as included in the CPUC base portfolio for 2025-2026 TPP: 400 MW at Beatty 230 kV, 28 MW at Cloverdale 115 kV, 22 MW at Eagle Rock (PG&amp;E) 115 kV, 54 MW at Fulton 230 kV and 20 MW at Geysers 17 230 kV. </a:t>
          </a:r>
        </a:p>
        <a:p>
          <a:r>
            <a:rPr lang="en-US" sz="1400" baseline="0">
              <a:solidFill>
                <a:schemeClr val="dk1"/>
              </a:solidFill>
              <a:effectLst/>
              <a:latin typeface="+mn-lt"/>
              <a:ea typeface="+mn-ea"/>
              <a:cs typeface="+mn-cs"/>
            </a:rPr>
            <a:t>7. The transmission capability estimates of all East of Pisgah area constraints have been calculated with Trout Canyon - Lugo 500 kV line project. The incremental capability is for CPUC information only.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B6AD1-9AB7-40BA-8309-0CFFDCB73F53}">
  <dimension ref="A26"/>
  <sheetViews>
    <sheetView tabSelected="1" workbookViewId="0">
      <selection activeCell="D30" sqref="D30"/>
    </sheetView>
  </sheetViews>
  <sheetFormatPr defaultRowHeight="15" x14ac:dyDescent="0.25"/>
  <sheetData>
    <row r="26" spans="1:1" x14ac:dyDescent="0.25">
      <c r="A26" s="63" t="s">
        <v>181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showGridLines="0" zoomScale="90" zoomScaleNormal="90" workbookViewId="0">
      <pane ySplit="3" topLeftCell="A65" activePane="bottomLeft" state="frozen"/>
      <selection pane="bottomLeft" activeCell="A73" sqref="A73"/>
    </sheetView>
  </sheetViews>
  <sheetFormatPr defaultRowHeight="15" x14ac:dyDescent="0.25"/>
  <cols>
    <col min="1" max="1" width="35.85546875" customWidth="1"/>
    <col min="2" max="2" width="31.42578125" customWidth="1"/>
    <col min="3" max="3" width="20.5703125" customWidth="1"/>
    <col min="4" max="4" width="20.7109375" customWidth="1"/>
    <col min="5" max="5" width="19.85546875" customWidth="1"/>
    <col min="6" max="6" width="48.85546875" customWidth="1"/>
    <col min="7" max="7" width="15.5703125" customWidth="1"/>
    <col min="8" max="8" width="18.140625" customWidth="1"/>
    <col min="9" max="9" width="19" customWidth="1"/>
    <col min="10" max="10" width="46.7109375" customWidth="1"/>
    <col min="11" max="11" width="17.140625" customWidth="1"/>
    <col min="12" max="12" width="18.140625" style="7" customWidth="1"/>
  </cols>
  <sheetData>
    <row r="1" spans="1:12" ht="18.75" x14ac:dyDescent="0.25">
      <c r="A1" s="55"/>
      <c r="B1" s="55"/>
      <c r="C1" s="56"/>
      <c r="D1" s="57" t="s">
        <v>124</v>
      </c>
      <c r="E1" s="57"/>
      <c r="F1" s="57"/>
      <c r="G1" s="57"/>
      <c r="H1" s="31"/>
      <c r="I1" s="31"/>
      <c r="J1" s="31"/>
      <c r="K1" s="31"/>
      <c r="L1" s="30"/>
    </row>
    <row r="2" spans="1:12" ht="85.5" customHeight="1" x14ac:dyDescent="0.25">
      <c r="A2" s="58" t="s">
        <v>3</v>
      </c>
      <c r="B2" s="58" t="s">
        <v>107</v>
      </c>
      <c r="C2" s="58" t="s">
        <v>123</v>
      </c>
      <c r="D2" s="60" t="s">
        <v>168</v>
      </c>
      <c r="E2" s="61"/>
      <c r="F2" s="62" t="s">
        <v>126</v>
      </c>
      <c r="G2" s="62"/>
      <c r="H2" s="52" t="s">
        <v>169</v>
      </c>
      <c r="I2" s="52"/>
      <c r="J2" s="52" t="s">
        <v>127</v>
      </c>
      <c r="K2" s="52"/>
      <c r="L2" s="53" t="s">
        <v>9</v>
      </c>
    </row>
    <row r="3" spans="1:12" ht="41.25" customHeight="1" x14ac:dyDescent="0.25">
      <c r="A3" s="59"/>
      <c r="B3" s="59"/>
      <c r="C3" s="59"/>
      <c r="D3" s="34" t="s">
        <v>170</v>
      </c>
      <c r="E3" s="34" t="s">
        <v>125</v>
      </c>
      <c r="F3" s="34" t="s">
        <v>128</v>
      </c>
      <c r="G3" s="34" t="s">
        <v>12</v>
      </c>
      <c r="H3" s="32" t="s">
        <v>170</v>
      </c>
      <c r="I3" s="32" t="s">
        <v>125</v>
      </c>
      <c r="J3" s="32" t="s">
        <v>128</v>
      </c>
      <c r="K3" s="32" t="s">
        <v>12</v>
      </c>
      <c r="L3" s="54"/>
    </row>
    <row r="4" spans="1:12" x14ac:dyDescent="0.25">
      <c r="A4" s="8" t="s">
        <v>94</v>
      </c>
      <c r="B4" s="9"/>
      <c r="C4" s="9"/>
      <c r="D4" s="9"/>
      <c r="E4" s="9"/>
      <c r="F4" s="9"/>
      <c r="G4" s="9"/>
      <c r="H4" s="9"/>
      <c r="I4" s="9"/>
      <c r="J4" s="9"/>
      <c r="K4" s="9"/>
      <c r="L4" s="9"/>
    </row>
    <row r="5" spans="1:12" ht="30" x14ac:dyDescent="0.25">
      <c r="A5" s="5" t="s">
        <v>13</v>
      </c>
      <c r="B5" s="5" t="s">
        <v>14</v>
      </c>
      <c r="C5" s="5" t="s">
        <v>15</v>
      </c>
      <c r="D5" s="28">
        <v>6638</v>
      </c>
      <c r="E5" s="28">
        <v>1500</v>
      </c>
      <c r="F5" s="11" t="s">
        <v>16</v>
      </c>
      <c r="G5" s="12">
        <v>13.2</v>
      </c>
      <c r="H5" s="15">
        <v>12188</v>
      </c>
      <c r="I5" s="16" t="s">
        <v>6</v>
      </c>
      <c r="J5" s="16" t="s">
        <v>6</v>
      </c>
      <c r="K5" s="16" t="s">
        <v>6</v>
      </c>
      <c r="L5" s="44" t="s">
        <v>2</v>
      </c>
    </row>
    <row r="6" spans="1:12" ht="30" x14ac:dyDescent="0.25">
      <c r="A6" s="5" t="s">
        <v>17</v>
      </c>
      <c r="B6" s="5" t="s">
        <v>0</v>
      </c>
      <c r="C6" s="5" t="s">
        <v>15</v>
      </c>
      <c r="D6" s="28">
        <v>7030</v>
      </c>
      <c r="E6" s="28">
        <v>1500</v>
      </c>
      <c r="F6" s="11" t="s">
        <v>18</v>
      </c>
      <c r="G6" s="12">
        <v>85.9</v>
      </c>
      <c r="H6" s="15">
        <v>10326</v>
      </c>
      <c r="I6" s="16" t="s">
        <v>6</v>
      </c>
      <c r="J6" s="16" t="s">
        <v>6</v>
      </c>
      <c r="K6" s="16" t="s">
        <v>6</v>
      </c>
      <c r="L6" s="44" t="s">
        <v>2</v>
      </c>
    </row>
    <row r="7" spans="1:12" ht="45" x14ac:dyDescent="0.25">
      <c r="A7" s="5" t="s">
        <v>19</v>
      </c>
      <c r="B7" s="5" t="s">
        <v>20</v>
      </c>
      <c r="C7" s="5" t="s">
        <v>15</v>
      </c>
      <c r="D7" s="28">
        <v>3038</v>
      </c>
      <c r="E7" s="28">
        <v>1800</v>
      </c>
      <c r="F7" s="11" t="s">
        <v>21</v>
      </c>
      <c r="G7" s="12">
        <v>660</v>
      </c>
      <c r="H7" s="15">
        <v>4860</v>
      </c>
      <c r="I7" s="16" t="s">
        <v>6</v>
      </c>
      <c r="J7" s="16" t="s">
        <v>6</v>
      </c>
      <c r="K7" s="16" t="s">
        <v>6</v>
      </c>
      <c r="L7" s="44" t="s">
        <v>2</v>
      </c>
    </row>
    <row r="8" spans="1:12" ht="30" x14ac:dyDescent="0.25">
      <c r="A8" s="5" t="s">
        <v>22</v>
      </c>
      <c r="B8" s="5" t="s">
        <v>0</v>
      </c>
      <c r="C8" s="5" t="s">
        <v>15</v>
      </c>
      <c r="D8" s="28">
        <v>775</v>
      </c>
      <c r="E8" s="28">
        <v>2500</v>
      </c>
      <c r="F8" s="11" t="s">
        <v>23</v>
      </c>
      <c r="G8" s="12">
        <v>612</v>
      </c>
      <c r="H8" s="15">
        <v>2917</v>
      </c>
      <c r="I8" s="16" t="s">
        <v>6</v>
      </c>
      <c r="J8" s="16" t="s">
        <v>6</v>
      </c>
      <c r="K8" s="16" t="s">
        <v>6</v>
      </c>
      <c r="L8" s="44" t="s">
        <v>2</v>
      </c>
    </row>
    <row r="9" spans="1:12" ht="30" x14ac:dyDescent="0.25">
      <c r="A9" s="5" t="s">
        <v>24</v>
      </c>
      <c r="B9" s="5" t="s">
        <v>25</v>
      </c>
      <c r="C9" s="5" t="s">
        <v>15</v>
      </c>
      <c r="D9" s="28">
        <v>849</v>
      </c>
      <c r="E9" s="28">
        <v>900</v>
      </c>
      <c r="F9" s="11" t="s">
        <v>26</v>
      </c>
      <c r="G9" s="12">
        <v>600</v>
      </c>
      <c r="H9" s="15">
        <v>1218</v>
      </c>
      <c r="I9" s="16" t="s">
        <v>6</v>
      </c>
      <c r="J9" s="16" t="s">
        <v>6</v>
      </c>
      <c r="K9" s="16" t="s">
        <v>6</v>
      </c>
      <c r="L9" s="44" t="s">
        <v>2</v>
      </c>
    </row>
    <row r="10" spans="1:12" ht="30" x14ac:dyDescent="0.25">
      <c r="A10" s="5" t="s">
        <v>27</v>
      </c>
      <c r="B10" s="5" t="s">
        <v>28</v>
      </c>
      <c r="C10" s="5" t="s">
        <v>15</v>
      </c>
      <c r="D10" s="28">
        <v>1323</v>
      </c>
      <c r="E10" s="28">
        <v>500</v>
      </c>
      <c r="F10" s="11" t="s">
        <v>29</v>
      </c>
      <c r="G10" s="12">
        <v>1253</v>
      </c>
      <c r="H10" s="15">
        <v>1789</v>
      </c>
      <c r="I10" s="16" t="s">
        <v>6</v>
      </c>
      <c r="J10" s="16" t="s">
        <v>6</v>
      </c>
      <c r="K10" s="16" t="s">
        <v>6</v>
      </c>
      <c r="L10" s="44" t="s">
        <v>2</v>
      </c>
    </row>
    <row r="11" spans="1:12" x14ac:dyDescent="0.25">
      <c r="A11" s="5" t="s">
        <v>11</v>
      </c>
      <c r="B11" s="5" t="s">
        <v>20</v>
      </c>
      <c r="C11" s="5" t="s">
        <v>48</v>
      </c>
      <c r="D11" s="28">
        <v>1011</v>
      </c>
      <c r="E11" s="28">
        <v>2000</v>
      </c>
      <c r="F11" s="11" t="s">
        <v>30</v>
      </c>
      <c r="G11" s="12">
        <v>4358</v>
      </c>
      <c r="H11" s="15">
        <v>3468</v>
      </c>
      <c r="I11" s="15">
        <v>2000</v>
      </c>
      <c r="J11" s="19" t="s">
        <v>31</v>
      </c>
      <c r="K11" s="18">
        <v>66</v>
      </c>
      <c r="L11" s="44" t="s">
        <v>2</v>
      </c>
    </row>
    <row r="12" spans="1:12" ht="45" x14ac:dyDescent="0.25">
      <c r="A12" s="5" t="s">
        <v>133</v>
      </c>
      <c r="B12" s="5" t="s">
        <v>20</v>
      </c>
      <c r="C12" s="5" t="s">
        <v>15</v>
      </c>
      <c r="D12" s="28">
        <v>3177</v>
      </c>
      <c r="E12" s="28">
        <v>1800</v>
      </c>
      <c r="F12" s="11" t="s">
        <v>21</v>
      </c>
      <c r="G12" s="12">
        <v>660</v>
      </c>
      <c r="H12" s="15">
        <v>4554</v>
      </c>
      <c r="I12" s="15" t="s">
        <v>6</v>
      </c>
      <c r="J12" s="16" t="s">
        <v>6</v>
      </c>
      <c r="K12" s="16" t="s">
        <v>6</v>
      </c>
      <c r="L12" s="44" t="s">
        <v>2</v>
      </c>
    </row>
    <row r="13" spans="1:12" ht="27" customHeight="1" x14ac:dyDescent="0.25">
      <c r="A13" s="4" t="s">
        <v>32</v>
      </c>
      <c r="B13" s="5" t="s">
        <v>33</v>
      </c>
      <c r="C13" s="5" t="s">
        <v>48</v>
      </c>
      <c r="D13" s="28">
        <v>0</v>
      </c>
      <c r="E13" s="28">
        <v>2000</v>
      </c>
      <c r="F13" s="11" t="s">
        <v>34</v>
      </c>
      <c r="G13" s="12">
        <v>100</v>
      </c>
      <c r="H13" s="15">
        <v>0</v>
      </c>
      <c r="I13" s="15">
        <v>15</v>
      </c>
      <c r="J13" s="20" t="s">
        <v>35</v>
      </c>
      <c r="K13" s="18">
        <v>45</v>
      </c>
      <c r="L13" s="44" t="s">
        <v>2</v>
      </c>
    </row>
    <row r="14" spans="1:12" x14ac:dyDescent="0.25">
      <c r="A14" s="8" t="s">
        <v>95</v>
      </c>
      <c r="B14" s="9"/>
      <c r="C14" s="9"/>
      <c r="D14" s="9"/>
      <c r="E14" s="9"/>
      <c r="F14" s="9"/>
      <c r="G14" s="9"/>
      <c r="H14" s="37"/>
      <c r="I14" s="9"/>
      <c r="J14" s="9"/>
      <c r="K14" s="9"/>
      <c r="L14" s="9"/>
    </row>
    <row r="15" spans="1:12" ht="30" x14ac:dyDescent="0.25">
      <c r="A15" s="5" t="s">
        <v>36</v>
      </c>
      <c r="B15" s="2" t="s">
        <v>37</v>
      </c>
      <c r="C15" s="5" t="s">
        <v>15</v>
      </c>
      <c r="D15" s="6">
        <v>2700</v>
      </c>
      <c r="E15" s="28">
        <v>800</v>
      </c>
      <c r="F15" s="21" t="s">
        <v>106</v>
      </c>
      <c r="G15" s="14">
        <v>28</v>
      </c>
      <c r="H15" s="15" t="str">
        <f>D15&amp;""</f>
        <v>2700</v>
      </c>
      <c r="I15" s="16" t="s">
        <v>6</v>
      </c>
      <c r="J15" s="16" t="s">
        <v>6</v>
      </c>
      <c r="K15" s="16" t="s">
        <v>6</v>
      </c>
      <c r="L15" s="17" t="s">
        <v>2</v>
      </c>
    </row>
    <row r="16" spans="1:12" ht="25.5" customHeight="1" x14ac:dyDescent="0.25">
      <c r="A16" s="5" t="s">
        <v>109</v>
      </c>
      <c r="B16" s="3" t="s">
        <v>37</v>
      </c>
      <c r="C16" s="4" t="s">
        <v>5</v>
      </c>
      <c r="D16" s="6">
        <v>13500</v>
      </c>
      <c r="E16" s="1" t="s">
        <v>6</v>
      </c>
      <c r="F16" s="13" t="s">
        <v>6</v>
      </c>
      <c r="G16" s="14" t="s">
        <v>8</v>
      </c>
      <c r="H16" s="15">
        <f>D16</f>
        <v>13500</v>
      </c>
      <c r="I16" s="17" t="s">
        <v>6</v>
      </c>
      <c r="J16" s="16" t="s">
        <v>6</v>
      </c>
      <c r="K16" s="18" t="s">
        <v>6</v>
      </c>
      <c r="L16" s="44" t="s">
        <v>2</v>
      </c>
    </row>
    <row r="17" spans="1:12" x14ac:dyDescent="0.25">
      <c r="A17" s="8" t="s">
        <v>96</v>
      </c>
      <c r="B17" s="9"/>
      <c r="C17" s="9"/>
      <c r="D17" s="9"/>
      <c r="E17" s="9"/>
      <c r="F17" s="9"/>
      <c r="G17" s="9"/>
      <c r="H17" s="37"/>
      <c r="I17" s="9"/>
      <c r="J17" s="9"/>
      <c r="K17" s="9"/>
      <c r="L17" s="9"/>
    </row>
    <row r="18" spans="1:12" ht="45" x14ac:dyDescent="0.25">
      <c r="A18" s="4" t="s">
        <v>73</v>
      </c>
      <c r="B18" s="4" t="s">
        <v>77</v>
      </c>
      <c r="C18" s="4" t="s">
        <v>15</v>
      </c>
      <c r="D18" s="28">
        <v>0</v>
      </c>
      <c r="E18" s="28">
        <v>186</v>
      </c>
      <c r="F18" s="11" t="s">
        <v>104</v>
      </c>
      <c r="G18" s="12">
        <v>329</v>
      </c>
      <c r="H18" s="43">
        <f>D18+120</f>
        <v>120</v>
      </c>
      <c r="I18" s="15" t="s">
        <v>6</v>
      </c>
      <c r="J18" s="17" t="s">
        <v>6</v>
      </c>
      <c r="K18" s="18" t="s">
        <v>6</v>
      </c>
      <c r="L18" s="44" t="s">
        <v>2</v>
      </c>
    </row>
    <row r="19" spans="1:12" s="29" customFormat="1" ht="30.75" customHeight="1" x14ac:dyDescent="0.25">
      <c r="A19" s="4" t="s">
        <v>121</v>
      </c>
      <c r="B19" s="4" t="s">
        <v>4</v>
      </c>
      <c r="C19" s="4" t="s">
        <v>15</v>
      </c>
      <c r="D19" s="28">
        <v>938</v>
      </c>
      <c r="E19" s="28" t="s">
        <v>6</v>
      </c>
      <c r="F19" s="26" t="s">
        <v>110</v>
      </c>
      <c r="G19" s="12" t="s">
        <v>6</v>
      </c>
      <c r="H19" s="43">
        <v>2926</v>
      </c>
      <c r="I19" s="15" t="s">
        <v>6</v>
      </c>
      <c r="J19" s="17" t="s">
        <v>6</v>
      </c>
      <c r="K19" s="18" t="s">
        <v>6</v>
      </c>
      <c r="L19" s="44" t="s">
        <v>2</v>
      </c>
    </row>
    <row r="20" spans="1:12" ht="30" x14ac:dyDescent="0.25">
      <c r="A20" s="4" t="s">
        <v>74</v>
      </c>
      <c r="B20" s="4" t="s">
        <v>4</v>
      </c>
      <c r="C20" s="4" t="s">
        <v>15</v>
      </c>
      <c r="D20" s="28">
        <v>1339</v>
      </c>
      <c r="E20" s="28" t="s">
        <v>6</v>
      </c>
      <c r="F20" s="26" t="s">
        <v>111</v>
      </c>
      <c r="G20" s="12" t="s">
        <v>6</v>
      </c>
      <c r="H20" s="43">
        <v>4113</v>
      </c>
      <c r="I20" s="15" t="s">
        <v>6</v>
      </c>
      <c r="J20" s="17" t="s">
        <v>6</v>
      </c>
      <c r="K20" s="18" t="s">
        <v>6</v>
      </c>
      <c r="L20" s="44" t="s">
        <v>2</v>
      </c>
    </row>
    <row r="21" spans="1:12" ht="30" x14ac:dyDescent="0.25">
      <c r="A21" s="4" t="s">
        <v>76</v>
      </c>
      <c r="B21" s="4" t="s">
        <v>10</v>
      </c>
      <c r="C21" s="3" t="s">
        <v>15</v>
      </c>
      <c r="D21" s="28">
        <v>1940</v>
      </c>
      <c r="E21" s="28" t="s">
        <v>6</v>
      </c>
      <c r="F21" s="11" t="s">
        <v>112</v>
      </c>
      <c r="G21" s="12" t="s">
        <v>6</v>
      </c>
      <c r="H21" s="43">
        <v>4714</v>
      </c>
      <c r="I21" s="15" t="s">
        <v>6</v>
      </c>
      <c r="J21" s="16" t="s">
        <v>6</v>
      </c>
      <c r="K21" s="18" t="s">
        <v>6</v>
      </c>
      <c r="L21" s="44" t="s">
        <v>2</v>
      </c>
    </row>
    <row r="22" spans="1:12" ht="27" customHeight="1" x14ac:dyDescent="0.25">
      <c r="A22" s="4" t="s">
        <v>75</v>
      </c>
      <c r="B22" s="3" t="s">
        <v>78</v>
      </c>
      <c r="C22" s="3" t="s">
        <v>15</v>
      </c>
      <c r="D22" s="28">
        <v>541</v>
      </c>
      <c r="E22" s="28">
        <v>1046</v>
      </c>
      <c r="F22" s="11" t="s">
        <v>105</v>
      </c>
      <c r="G22" s="12">
        <v>239</v>
      </c>
      <c r="H22" s="43">
        <v>541</v>
      </c>
      <c r="I22" s="15" t="s">
        <v>6</v>
      </c>
      <c r="J22" s="16" t="s">
        <v>6</v>
      </c>
      <c r="K22" s="18" t="s">
        <v>6</v>
      </c>
      <c r="L22" s="44" t="s">
        <v>2</v>
      </c>
    </row>
    <row r="23" spans="1:12" ht="17.25" customHeight="1" x14ac:dyDescent="0.25">
      <c r="A23" s="50" t="s">
        <v>97</v>
      </c>
      <c r="B23" s="51"/>
      <c r="C23" s="9"/>
      <c r="D23" s="9"/>
      <c r="E23" s="9"/>
      <c r="F23" s="9"/>
      <c r="G23" s="9"/>
      <c r="H23" s="37"/>
      <c r="I23" s="9"/>
      <c r="J23" s="9"/>
      <c r="K23" s="9"/>
      <c r="L23" s="9"/>
    </row>
    <row r="24" spans="1:12" ht="30" x14ac:dyDescent="0.25">
      <c r="A24" s="4" t="s">
        <v>41</v>
      </c>
      <c r="B24" s="4" t="s">
        <v>92</v>
      </c>
      <c r="C24" s="5" t="s">
        <v>48</v>
      </c>
      <c r="D24" s="28">
        <v>346</v>
      </c>
      <c r="E24" s="28">
        <v>1370</v>
      </c>
      <c r="F24" s="11" t="s">
        <v>49</v>
      </c>
      <c r="G24" s="12">
        <v>67</v>
      </c>
      <c r="H24" s="47">
        <v>2296</v>
      </c>
      <c r="I24" s="15">
        <v>1299</v>
      </c>
      <c r="J24" s="19" t="s">
        <v>108</v>
      </c>
      <c r="K24" s="18">
        <v>67</v>
      </c>
      <c r="L24" s="44" t="s">
        <v>2</v>
      </c>
    </row>
    <row r="25" spans="1:12" ht="60" x14ac:dyDescent="0.25">
      <c r="A25" s="4" t="s">
        <v>42</v>
      </c>
      <c r="B25" s="4" t="s">
        <v>80</v>
      </c>
      <c r="C25" s="5" t="s">
        <v>15</v>
      </c>
      <c r="D25" s="28">
        <v>1850</v>
      </c>
      <c r="E25" s="28">
        <v>3000</v>
      </c>
      <c r="F25" s="11" t="s">
        <v>52</v>
      </c>
      <c r="G25" s="12">
        <v>463</v>
      </c>
      <c r="H25" s="47">
        <v>2615</v>
      </c>
      <c r="I25" s="15" t="s">
        <v>6</v>
      </c>
      <c r="J25" s="17" t="s">
        <v>6</v>
      </c>
      <c r="K25" s="23" t="s">
        <v>6</v>
      </c>
      <c r="L25" s="44" t="s">
        <v>2</v>
      </c>
    </row>
    <row r="26" spans="1:12" ht="45" x14ac:dyDescent="0.25">
      <c r="A26" s="4" t="s">
        <v>43</v>
      </c>
      <c r="B26" s="4" t="s">
        <v>79</v>
      </c>
      <c r="C26" s="5" t="s">
        <v>48</v>
      </c>
      <c r="D26" s="28">
        <v>4903</v>
      </c>
      <c r="E26" s="28" t="s">
        <v>6</v>
      </c>
      <c r="F26" s="11" t="s">
        <v>119</v>
      </c>
      <c r="G26" s="12" t="s">
        <v>6</v>
      </c>
      <c r="H26" s="47">
        <v>9590</v>
      </c>
      <c r="I26" s="15" t="s">
        <v>6</v>
      </c>
      <c r="J26" s="19" t="s">
        <v>119</v>
      </c>
      <c r="K26" s="23" t="s">
        <v>6</v>
      </c>
      <c r="L26" s="44" t="s">
        <v>2</v>
      </c>
    </row>
    <row r="27" spans="1:12" ht="29.1" customHeight="1" x14ac:dyDescent="0.25">
      <c r="A27" s="4" t="s">
        <v>44</v>
      </c>
      <c r="B27" s="4" t="s">
        <v>93</v>
      </c>
      <c r="C27" s="5" t="s">
        <v>15</v>
      </c>
      <c r="D27" s="28">
        <v>0</v>
      </c>
      <c r="E27" s="28">
        <v>600</v>
      </c>
      <c r="F27" s="11" t="s">
        <v>51</v>
      </c>
      <c r="G27" s="12">
        <v>1182</v>
      </c>
      <c r="H27" s="47">
        <v>346</v>
      </c>
      <c r="I27" s="15" t="s">
        <v>6</v>
      </c>
      <c r="J27" s="17" t="s">
        <v>6</v>
      </c>
      <c r="K27" s="23" t="s">
        <v>6</v>
      </c>
      <c r="L27" s="44" t="s">
        <v>2</v>
      </c>
    </row>
    <row r="28" spans="1:12" ht="62.1" customHeight="1" x14ac:dyDescent="0.25">
      <c r="A28" s="4" t="s">
        <v>45</v>
      </c>
      <c r="B28" s="4" t="s">
        <v>81</v>
      </c>
      <c r="C28" s="5" t="s">
        <v>15</v>
      </c>
      <c r="D28" s="28">
        <f>4104+500</f>
        <v>4604</v>
      </c>
      <c r="E28" s="28">
        <f>3350-500</f>
        <v>2850</v>
      </c>
      <c r="F28" s="11" t="s">
        <v>171</v>
      </c>
      <c r="G28" s="12">
        <v>89</v>
      </c>
      <c r="H28" s="47">
        <v>7093</v>
      </c>
      <c r="I28" s="15" t="s">
        <v>6</v>
      </c>
      <c r="J28" s="17" t="s">
        <v>6</v>
      </c>
      <c r="K28" s="23" t="s">
        <v>6</v>
      </c>
      <c r="L28" s="44" t="s">
        <v>2</v>
      </c>
    </row>
    <row r="29" spans="1:12" ht="62.1" customHeight="1" x14ac:dyDescent="0.25">
      <c r="A29" s="4" t="s">
        <v>131</v>
      </c>
      <c r="B29" s="4" t="s">
        <v>132</v>
      </c>
      <c r="C29" s="5" t="s">
        <v>15</v>
      </c>
      <c r="D29" s="28">
        <v>20763</v>
      </c>
      <c r="E29" s="28" t="s">
        <v>6</v>
      </c>
      <c r="F29" s="46" t="s">
        <v>6</v>
      </c>
      <c r="G29" s="12" t="s">
        <v>6</v>
      </c>
      <c r="H29" s="47">
        <v>36145</v>
      </c>
      <c r="I29" s="15" t="s">
        <v>6</v>
      </c>
      <c r="J29" s="17" t="s">
        <v>6</v>
      </c>
      <c r="K29" s="23" t="s">
        <v>6</v>
      </c>
      <c r="L29" s="44" t="s">
        <v>2</v>
      </c>
    </row>
    <row r="30" spans="1:12" ht="30" x14ac:dyDescent="0.25">
      <c r="A30" s="4" t="s">
        <v>46</v>
      </c>
      <c r="B30" s="4" t="s">
        <v>83</v>
      </c>
      <c r="C30" s="5" t="s">
        <v>48</v>
      </c>
      <c r="D30" s="28">
        <v>1281</v>
      </c>
      <c r="E30" s="28">
        <v>1200</v>
      </c>
      <c r="F30" s="11" t="s">
        <v>50</v>
      </c>
      <c r="G30" s="12">
        <v>69</v>
      </c>
      <c r="H30" s="47">
        <v>2493</v>
      </c>
      <c r="I30" s="15">
        <v>1200</v>
      </c>
      <c r="J30" s="19" t="s">
        <v>108</v>
      </c>
      <c r="K30" s="18">
        <v>69</v>
      </c>
      <c r="L30" s="44" t="s">
        <v>2</v>
      </c>
    </row>
    <row r="31" spans="1:12" ht="180" x14ac:dyDescent="0.25">
      <c r="A31" s="4" t="s">
        <v>47</v>
      </c>
      <c r="B31" s="4" t="s">
        <v>82</v>
      </c>
      <c r="C31" s="5" t="s">
        <v>48</v>
      </c>
      <c r="D31" s="28">
        <v>5581</v>
      </c>
      <c r="E31" s="28" t="s">
        <v>6</v>
      </c>
      <c r="F31" s="35" t="s">
        <v>120</v>
      </c>
      <c r="G31" s="12" t="s">
        <v>6</v>
      </c>
      <c r="H31" s="47">
        <v>12434</v>
      </c>
      <c r="I31" s="15" t="s">
        <v>6</v>
      </c>
      <c r="J31" s="36" t="s">
        <v>120</v>
      </c>
      <c r="K31" s="15" t="s">
        <v>6</v>
      </c>
      <c r="L31" s="44" t="s">
        <v>2</v>
      </c>
    </row>
    <row r="32" spans="1:12" ht="18.75" customHeight="1" x14ac:dyDescent="0.25">
      <c r="A32" s="8" t="s">
        <v>98</v>
      </c>
      <c r="B32" s="9"/>
      <c r="C32" s="9"/>
      <c r="D32" s="9"/>
      <c r="E32" s="9"/>
      <c r="F32" s="9"/>
      <c r="G32" s="9"/>
      <c r="H32" s="37"/>
      <c r="I32" s="9"/>
      <c r="J32" s="9"/>
      <c r="K32" s="9"/>
      <c r="L32" s="9"/>
    </row>
    <row r="33" spans="1:12" ht="45.75" customHeight="1" x14ac:dyDescent="0.25">
      <c r="A33" s="10" t="s">
        <v>40</v>
      </c>
      <c r="B33" s="2" t="s">
        <v>39</v>
      </c>
      <c r="C33" s="5" t="s">
        <v>48</v>
      </c>
      <c r="D33" s="28">
        <v>3706</v>
      </c>
      <c r="E33" s="28">
        <v>853</v>
      </c>
      <c r="F33" s="11" t="s">
        <v>130</v>
      </c>
      <c r="G33" s="22" t="s">
        <v>6</v>
      </c>
      <c r="H33" s="15">
        <v>3961</v>
      </c>
      <c r="I33" s="15" t="s">
        <v>6</v>
      </c>
      <c r="J33" s="36" t="s">
        <v>130</v>
      </c>
      <c r="K33" s="33" t="s">
        <v>6</v>
      </c>
      <c r="L33" s="44" t="s">
        <v>2</v>
      </c>
    </row>
    <row r="34" spans="1:12" ht="32.25" customHeight="1" x14ac:dyDescent="0.25">
      <c r="A34" s="10" t="s">
        <v>164</v>
      </c>
      <c r="B34" s="2" t="s">
        <v>113</v>
      </c>
      <c r="C34" s="4" t="s">
        <v>114</v>
      </c>
      <c r="D34" s="28">
        <v>4333</v>
      </c>
      <c r="E34" s="28">
        <v>1180</v>
      </c>
      <c r="F34" s="11" t="s">
        <v>129</v>
      </c>
      <c r="G34" s="22" t="s">
        <v>6</v>
      </c>
      <c r="H34" s="15">
        <v>5402</v>
      </c>
      <c r="I34" s="15" t="s">
        <v>6</v>
      </c>
      <c r="J34" s="36" t="s">
        <v>129</v>
      </c>
      <c r="K34" s="33" t="s">
        <v>6</v>
      </c>
      <c r="L34" s="44" t="s">
        <v>2</v>
      </c>
    </row>
    <row r="35" spans="1:12" ht="30.75" customHeight="1" x14ac:dyDescent="0.25">
      <c r="A35" s="10" t="s">
        <v>38</v>
      </c>
      <c r="B35" s="2" t="s">
        <v>84</v>
      </c>
      <c r="C35" s="4" t="s">
        <v>114</v>
      </c>
      <c r="D35" s="28">
        <v>8669</v>
      </c>
      <c r="E35" s="28">
        <v>5410</v>
      </c>
      <c r="F35" s="11" t="s">
        <v>129</v>
      </c>
      <c r="G35" s="22" t="s">
        <v>6</v>
      </c>
      <c r="H35" s="15">
        <v>12058</v>
      </c>
      <c r="I35" s="15" t="s">
        <v>6</v>
      </c>
      <c r="J35" s="36" t="s">
        <v>129</v>
      </c>
      <c r="K35" s="33" t="s">
        <v>6</v>
      </c>
      <c r="L35" s="44" t="s">
        <v>2</v>
      </c>
    </row>
    <row r="36" spans="1:12" ht="30.75" customHeight="1" x14ac:dyDescent="0.25">
      <c r="A36" s="10" t="s">
        <v>163</v>
      </c>
      <c r="B36" s="2" t="s">
        <v>162</v>
      </c>
      <c r="C36" s="4" t="s">
        <v>114</v>
      </c>
      <c r="D36" s="28">
        <v>5953</v>
      </c>
      <c r="E36" s="28">
        <v>1180</v>
      </c>
      <c r="F36" s="11" t="s">
        <v>129</v>
      </c>
      <c r="G36" s="22" t="s">
        <v>6</v>
      </c>
      <c r="H36" s="15">
        <v>7357</v>
      </c>
      <c r="I36" s="15" t="s">
        <v>6</v>
      </c>
      <c r="J36" s="36" t="s">
        <v>129</v>
      </c>
      <c r="K36" s="33" t="s">
        <v>6</v>
      </c>
      <c r="L36" s="44" t="s">
        <v>2</v>
      </c>
    </row>
    <row r="37" spans="1:12" x14ac:dyDescent="0.25">
      <c r="A37" s="8" t="s">
        <v>99</v>
      </c>
      <c r="B37" s="9"/>
      <c r="C37" s="9"/>
      <c r="D37" s="9"/>
      <c r="E37" s="9"/>
      <c r="F37" s="9"/>
      <c r="G37" s="9"/>
      <c r="H37" s="37"/>
      <c r="I37" s="9"/>
      <c r="J37" s="9"/>
      <c r="K37" s="9"/>
      <c r="L37" s="9"/>
    </row>
    <row r="38" spans="1:12" ht="30" x14ac:dyDescent="0.25">
      <c r="A38" s="4" t="s">
        <v>53</v>
      </c>
      <c r="B38" s="5" t="s">
        <v>85</v>
      </c>
      <c r="C38" s="4" t="s">
        <v>7</v>
      </c>
      <c r="D38" s="28">
        <v>1314</v>
      </c>
      <c r="E38" s="28">
        <v>920</v>
      </c>
      <c r="F38" s="11" t="s">
        <v>54</v>
      </c>
      <c r="G38" s="12">
        <v>58.1</v>
      </c>
      <c r="H38" s="15" t="str">
        <f>D38&amp;""</f>
        <v>1314</v>
      </c>
      <c r="I38" s="24" t="s">
        <v>6</v>
      </c>
      <c r="J38" s="24" t="s">
        <v>6</v>
      </c>
      <c r="K38" s="24" t="s">
        <v>6</v>
      </c>
      <c r="L38" s="24" t="s">
        <v>6</v>
      </c>
    </row>
    <row r="39" spans="1:12" x14ac:dyDescent="0.25">
      <c r="A39" s="4" t="s">
        <v>55</v>
      </c>
      <c r="B39" s="5" t="s">
        <v>86</v>
      </c>
      <c r="C39" s="4" t="s">
        <v>7</v>
      </c>
      <c r="D39" s="28">
        <v>224</v>
      </c>
      <c r="E39" s="28">
        <v>700</v>
      </c>
      <c r="F39" s="11" t="s">
        <v>56</v>
      </c>
      <c r="G39" s="12">
        <v>100</v>
      </c>
      <c r="H39" s="15" t="str">
        <f>D39&amp;""</f>
        <v>224</v>
      </c>
      <c r="I39" s="24" t="s">
        <v>6</v>
      </c>
      <c r="J39" s="24" t="s">
        <v>6</v>
      </c>
      <c r="K39" s="24" t="s">
        <v>6</v>
      </c>
      <c r="L39" s="24" t="s">
        <v>6</v>
      </c>
    </row>
    <row r="40" spans="1:12" x14ac:dyDescent="0.25">
      <c r="A40" s="4" t="s">
        <v>57</v>
      </c>
      <c r="B40" s="5" t="s">
        <v>85</v>
      </c>
      <c r="C40" s="4" t="s">
        <v>7</v>
      </c>
      <c r="D40" s="28">
        <v>406</v>
      </c>
      <c r="E40" s="28">
        <v>547</v>
      </c>
      <c r="F40" s="11" t="s">
        <v>58</v>
      </c>
      <c r="G40" s="12">
        <v>14.7</v>
      </c>
      <c r="H40" s="15" t="str">
        <f>D40&amp;""</f>
        <v>406</v>
      </c>
      <c r="I40" s="24" t="s">
        <v>6</v>
      </c>
      <c r="J40" s="24" t="s">
        <v>6</v>
      </c>
      <c r="K40" s="24" t="s">
        <v>6</v>
      </c>
      <c r="L40" s="24" t="s">
        <v>6</v>
      </c>
    </row>
    <row r="41" spans="1:12" x14ac:dyDescent="0.25">
      <c r="A41" s="4" t="s">
        <v>59</v>
      </c>
      <c r="B41" s="5" t="s">
        <v>85</v>
      </c>
      <c r="C41" s="4" t="s">
        <v>7</v>
      </c>
      <c r="D41" s="28">
        <v>231</v>
      </c>
      <c r="E41" s="28">
        <v>431</v>
      </c>
      <c r="F41" s="11" t="s">
        <v>60</v>
      </c>
      <c r="G41" s="12">
        <v>671.05399999999997</v>
      </c>
      <c r="H41" s="15" t="str">
        <f>D41&amp;""</f>
        <v>231</v>
      </c>
      <c r="I41" s="24" t="s">
        <v>6</v>
      </c>
      <c r="J41" s="24" t="s">
        <v>6</v>
      </c>
      <c r="K41" s="24" t="s">
        <v>6</v>
      </c>
      <c r="L41" s="24" t="s">
        <v>6</v>
      </c>
    </row>
    <row r="42" spans="1:12" ht="43.5" customHeight="1" x14ac:dyDescent="0.25">
      <c r="A42" s="40" t="s">
        <v>61</v>
      </c>
      <c r="B42" s="40" t="s">
        <v>88</v>
      </c>
      <c r="C42" s="40" t="s">
        <v>48</v>
      </c>
      <c r="D42" s="41">
        <v>3724</v>
      </c>
      <c r="E42" s="28" t="s">
        <v>6</v>
      </c>
      <c r="F42" s="11" t="s">
        <v>115</v>
      </c>
      <c r="G42" s="12" t="s">
        <v>6</v>
      </c>
      <c r="H42" s="39">
        <v>8631</v>
      </c>
      <c r="I42" s="24" t="s">
        <v>6</v>
      </c>
      <c r="J42" s="19" t="s">
        <v>108</v>
      </c>
      <c r="K42" s="25" t="s">
        <v>6</v>
      </c>
      <c r="L42" s="45" t="s">
        <v>2</v>
      </c>
    </row>
    <row r="43" spans="1:12" ht="60" x14ac:dyDescent="0.25">
      <c r="A43" s="40" t="s">
        <v>62</v>
      </c>
      <c r="B43" s="40" t="s">
        <v>88</v>
      </c>
      <c r="C43" s="40" t="s">
        <v>48</v>
      </c>
      <c r="D43" s="41">
        <v>3988</v>
      </c>
      <c r="E43" s="28" t="s">
        <v>6</v>
      </c>
      <c r="F43" s="11" t="s">
        <v>116</v>
      </c>
      <c r="G43" s="12" t="s">
        <v>6</v>
      </c>
      <c r="H43" s="39">
        <v>9196</v>
      </c>
      <c r="I43" s="39" t="s">
        <v>6</v>
      </c>
      <c r="J43" s="42" t="s">
        <v>108</v>
      </c>
      <c r="K43" s="38" t="s">
        <v>6</v>
      </c>
      <c r="L43" s="45" t="s">
        <v>2</v>
      </c>
    </row>
    <row r="44" spans="1:12" x14ac:dyDescent="0.25">
      <c r="A44" s="4" t="s">
        <v>63</v>
      </c>
      <c r="B44" s="5" t="s">
        <v>85</v>
      </c>
      <c r="C44" s="4" t="s">
        <v>7</v>
      </c>
      <c r="D44" s="28">
        <v>194</v>
      </c>
      <c r="E44" s="28">
        <v>692</v>
      </c>
      <c r="F44" s="11" t="s">
        <v>64</v>
      </c>
      <c r="G44" s="12">
        <v>28.3</v>
      </c>
      <c r="H44" s="15" t="str">
        <f>D44&amp;""</f>
        <v>194</v>
      </c>
      <c r="I44" s="24" t="s">
        <v>6</v>
      </c>
      <c r="J44" s="24" t="s">
        <v>6</v>
      </c>
      <c r="K44" s="24" t="s">
        <v>6</v>
      </c>
      <c r="L44" s="24" t="s">
        <v>6</v>
      </c>
    </row>
    <row r="45" spans="1:12" x14ac:dyDescent="0.25">
      <c r="A45" s="4" t="s">
        <v>65</v>
      </c>
      <c r="B45" s="5" t="s">
        <v>87</v>
      </c>
      <c r="C45" s="4" t="s">
        <v>7</v>
      </c>
      <c r="D45" s="28">
        <v>975</v>
      </c>
      <c r="E45" s="28">
        <v>2189</v>
      </c>
      <c r="F45" s="11" t="s">
        <v>66</v>
      </c>
      <c r="G45" s="12">
        <v>79.91</v>
      </c>
      <c r="H45" s="15" t="str">
        <f>D45&amp;""</f>
        <v>975</v>
      </c>
      <c r="I45" s="24" t="s">
        <v>6</v>
      </c>
      <c r="J45" s="24" t="s">
        <v>6</v>
      </c>
      <c r="K45" s="24" t="s">
        <v>6</v>
      </c>
      <c r="L45" s="24" t="s">
        <v>6</v>
      </c>
    </row>
    <row r="46" spans="1:12" ht="60" x14ac:dyDescent="0.25">
      <c r="A46" s="5" t="s">
        <v>67</v>
      </c>
      <c r="B46" s="5" t="s">
        <v>86</v>
      </c>
      <c r="C46" s="5" t="s">
        <v>48</v>
      </c>
      <c r="D46" s="28">
        <v>3071</v>
      </c>
      <c r="E46" s="12" t="s">
        <v>6</v>
      </c>
      <c r="F46" s="11" t="s">
        <v>118</v>
      </c>
      <c r="G46" s="12" t="s">
        <v>6</v>
      </c>
      <c r="H46" s="15">
        <v>6266</v>
      </c>
      <c r="I46" s="15" t="str">
        <f>E46</f>
        <v>N/A</v>
      </c>
      <c r="J46" s="19" t="s">
        <v>108</v>
      </c>
      <c r="K46" s="24" t="s">
        <v>6</v>
      </c>
      <c r="L46" s="45" t="s">
        <v>2</v>
      </c>
    </row>
    <row r="47" spans="1:12" ht="60" x14ac:dyDescent="0.25">
      <c r="A47" s="5" t="s">
        <v>68</v>
      </c>
      <c r="B47" s="5" t="s">
        <v>86</v>
      </c>
      <c r="C47" s="4" t="s">
        <v>7</v>
      </c>
      <c r="D47" s="28">
        <v>1276</v>
      </c>
      <c r="E47" s="28" t="s">
        <v>6</v>
      </c>
      <c r="F47" s="11" t="s">
        <v>117</v>
      </c>
      <c r="G47" s="12" t="s">
        <v>6</v>
      </c>
      <c r="H47" s="15">
        <v>2923</v>
      </c>
      <c r="I47" s="24" t="s">
        <v>6</v>
      </c>
      <c r="J47" s="19" t="s">
        <v>108</v>
      </c>
      <c r="K47" s="24" t="s">
        <v>6</v>
      </c>
      <c r="L47" s="24" t="s">
        <v>6</v>
      </c>
    </row>
    <row r="48" spans="1:12" x14ac:dyDescent="0.25">
      <c r="A48" s="4" t="s">
        <v>69</v>
      </c>
      <c r="B48" s="5" t="s">
        <v>85</v>
      </c>
      <c r="C48" s="4" t="s">
        <v>7</v>
      </c>
      <c r="D48" s="28">
        <v>1018</v>
      </c>
      <c r="E48" s="28">
        <v>2201</v>
      </c>
      <c r="F48" s="11" t="s">
        <v>70</v>
      </c>
      <c r="G48" s="12">
        <v>210.6</v>
      </c>
      <c r="H48" s="15" t="str">
        <f>D48&amp;""</f>
        <v>1018</v>
      </c>
      <c r="I48" s="24" t="s">
        <v>6</v>
      </c>
      <c r="J48" s="24" t="s">
        <v>6</v>
      </c>
      <c r="K48" s="24" t="s">
        <v>6</v>
      </c>
      <c r="L48" s="24" t="s">
        <v>6</v>
      </c>
    </row>
    <row r="49" spans="1:12" x14ac:dyDescent="0.25">
      <c r="A49" s="4" t="s">
        <v>71</v>
      </c>
      <c r="B49" s="5" t="s">
        <v>85</v>
      </c>
      <c r="C49" s="4" t="s">
        <v>7</v>
      </c>
      <c r="D49" s="28">
        <v>501</v>
      </c>
      <c r="E49" s="28">
        <v>556</v>
      </c>
      <c r="F49" s="11" t="s">
        <v>72</v>
      </c>
      <c r="G49" s="12">
        <v>103.366</v>
      </c>
      <c r="H49" s="15" t="str">
        <f>D49&amp;""</f>
        <v>501</v>
      </c>
      <c r="I49" s="24" t="s">
        <v>6</v>
      </c>
      <c r="J49" s="24" t="s">
        <v>6</v>
      </c>
      <c r="K49" s="24" t="s">
        <v>6</v>
      </c>
      <c r="L49" s="24" t="s">
        <v>6</v>
      </c>
    </row>
    <row r="50" spans="1:12" x14ac:dyDescent="0.25">
      <c r="A50" s="8" t="s">
        <v>100</v>
      </c>
      <c r="B50" s="9"/>
      <c r="C50" s="9"/>
      <c r="D50" s="9"/>
      <c r="E50" s="9"/>
      <c r="F50" s="9"/>
      <c r="G50" s="9"/>
      <c r="H50" s="37"/>
      <c r="I50" s="9"/>
      <c r="J50" s="9"/>
      <c r="K50" s="9"/>
      <c r="L50" s="9"/>
    </row>
    <row r="51" spans="1:12" ht="30" x14ac:dyDescent="0.25">
      <c r="A51" s="5" t="s">
        <v>122</v>
      </c>
      <c r="B51" s="5" t="s">
        <v>173</v>
      </c>
      <c r="C51" s="5" t="s">
        <v>15</v>
      </c>
      <c r="D51" s="28">
        <v>4198</v>
      </c>
      <c r="E51" s="28" t="s">
        <v>172</v>
      </c>
      <c r="F51" s="11" t="s">
        <v>148</v>
      </c>
      <c r="G51" s="12">
        <v>122</v>
      </c>
      <c r="H51" s="15">
        <v>15004.6355</v>
      </c>
      <c r="I51" s="17" t="s">
        <v>6</v>
      </c>
      <c r="J51" s="17" t="s">
        <v>6</v>
      </c>
      <c r="K51" s="23" t="s">
        <v>6</v>
      </c>
      <c r="L51" s="44" t="s">
        <v>1</v>
      </c>
    </row>
    <row r="52" spans="1:12" x14ac:dyDescent="0.25">
      <c r="A52" s="8" t="s">
        <v>101</v>
      </c>
      <c r="B52" s="9"/>
      <c r="C52" s="9"/>
      <c r="D52" s="9"/>
      <c r="E52" s="9"/>
      <c r="F52" s="9"/>
      <c r="G52" s="9"/>
      <c r="H52" s="37"/>
      <c r="I52" s="9"/>
      <c r="J52" s="9"/>
      <c r="K52" s="9"/>
      <c r="L52" s="9"/>
    </row>
    <row r="53" spans="1:12" ht="30" customHeight="1" x14ac:dyDescent="0.25">
      <c r="A53" s="5" t="s">
        <v>149</v>
      </c>
      <c r="B53" s="40" t="s">
        <v>91</v>
      </c>
      <c r="C53" s="5" t="s">
        <v>15</v>
      </c>
      <c r="D53" s="28">
        <v>0</v>
      </c>
      <c r="E53" s="28" t="s">
        <v>172</v>
      </c>
      <c r="F53" s="11" t="s">
        <v>134</v>
      </c>
      <c r="G53" s="49">
        <v>18</v>
      </c>
      <c r="H53" s="15">
        <v>224.4</v>
      </c>
      <c r="I53" s="17" t="s">
        <v>6</v>
      </c>
      <c r="J53" s="17" t="s">
        <v>6</v>
      </c>
      <c r="K53" s="23" t="s">
        <v>6</v>
      </c>
      <c r="L53" s="44" t="s">
        <v>1</v>
      </c>
    </row>
    <row r="54" spans="1:12" ht="30" x14ac:dyDescent="0.25">
      <c r="A54" s="5" t="s">
        <v>150</v>
      </c>
      <c r="B54" s="40" t="s">
        <v>91</v>
      </c>
      <c r="C54" s="5" t="s">
        <v>15</v>
      </c>
      <c r="D54" s="28">
        <v>1392</v>
      </c>
      <c r="E54" s="28" t="s">
        <v>172</v>
      </c>
      <c r="F54" s="11" t="s">
        <v>135</v>
      </c>
      <c r="G54" s="22">
        <v>186</v>
      </c>
      <c r="H54" s="15">
        <v>3258.63</v>
      </c>
      <c r="I54" s="17" t="s">
        <v>6</v>
      </c>
      <c r="J54" s="17" t="s">
        <v>6</v>
      </c>
      <c r="K54" s="23" t="s">
        <v>6</v>
      </c>
      <c r="L54" s="44" t="s">
        <v>1</v>
      </c>
    </row>
    <row r="55" spans="1:12" ht="30" x14ac:dyDescent="0.25">
      <c r="A55" s="5" t="s">
        <v>151</v>
      </c>
      <c r="B55" s="40" t="s">
        <v>174</v>
      </c>
      <c r="C55" s="5" t="s">
        <v>15</v>
      </c>
      <c r="D55" s="28">
        <v>1166</v>
      </c>
      <c r="E55" s="28" t="s">
        <v>172</v>
      </c>
      <c r="F55" s="11" t="s">
        <v>136</v>
      </c>
      <c r="G55" s="22">
        <v>138</v>
      </c>
      <c r="H55" s="15">
        <v>2424.6999999999998</v>
      </c>
      <c r="I55" s="17" t="s">
        <v>6</v>
      </c>
      <c r="J55" s="17" t="s">
        <v>6</v>
      </c>
      <c r="K55" s="23" t="s">
        <v>6</v>
      </c>
      <c r="L55" s="44" t="s">
        <v>1</v>
      </c>
    </row>
    <row r="56" spans="1:12" ht="30" x14ac:dyDescent="0.25">
      <c r="A56" s="5" t="s">
        <v>152</v>
      </c>
      <c r="B56" s="40" t="s">
        <v>91</v>
      </c>
      <c r="C56" s="5" t="s">
        <v>15</v>
      </c>
      <c r="D56" s="28">
        <v>1570</v>
      </c>
      <c r="E56" s="28" t="s">
        <v>172</v>
      </c>
      <c r="F56" s="11" t="s">
        <v>137</v>
      </c>
      <c r="G56" s="22">
        <v>98</v>
      </c>
      <c r="H56" s="15">
        <v>2751.0909999999999</v>
      </c>
      <c r="I56" s="17" t="s">
        <v>6</v>
      </c>
      <c r="J56" s="17" t="s">
        <v>6</v>
      </c>
      <c r="K56" s="23" t="s">
        <v>6</v>
      </c>
      <c r="L56" s="44" t="s">
        <v>1</v>
      </c>
    </row>
    <row r="57" spans="1:12" ht="30" customHeight="1" x14ac:dyDescent="0.25">
      <c r="A57" s="5" t="s">
        <v>153</v>
      </c>
      <c r="B57" s="40" t="s">
        <v>174</v>
      </c>
      <c r="C57" s="5" t="s">
        <v>15</v>
      </c>
      <c r="D57" s="28">
        <v>759</v>
      </c>
      <c r="E57" s="28" t="s">
        <v>172</v>
      </c>
      <c r="F57" s="11" t="s">
        <v>138</v>
      </c>
      <c r="G57" s="48">
        <v>37</v>
      </c>
      <c r="H57" s="15">
        <v>3607.45</v>
      </c>
      <c r="I57" s="17" t="s">
        <v>6</v>
      </c>
      <c r="J57" s="17" t="s">
        <v>6</v>
      </c>
      <c r="K57" s="23" t="s">
        <v>6</v>
      </c>
      <c r="L57" s="44" t="s">
        <v>1</v>
      </c>
    </row>
    <row r="58" spans="1:12" ht="32.25" customHeight="1" x14ac:dyDescent="0.25">
      <c r="A58" s="5" t="s">
        <v>154</v>
      </c>
      <c r="B58" s="40" t="s">
        <v>175</v>
      </c>
      <c r="C58" s="5" t="s">
        <v>15</v>
      </c>
      <c r="D58" s="28">
        <v>218</v>
      </c>
      <c r="E58" s="28" t="s">
        <v>172</v>
      </c>
      <c r="F58" s="11" t="s">
        <v>139</v>
      </c>
      <c r="G58" s="48">
        <v>335</v>
      </c>
      <c r="H58" s="15">
        <v>831.67571999999996</v>
      </c>
      <c r="I58" s="17" t="s">
        <v>6</v>
      </c>
      <c r="J58" s="17" t="s">
        <v>6</v>
      </c>
      <c r="K58" s="23" t="s">
        <v>6</v>
      </c>
      <c r="L58" s="44" t="s">
        <v>1</v>
      </c>
    </row>
    <row r="59" spans="1:12" ht="30" customHeight="1" x14ac:dyDescent="0.25">
      <c r="A59" s="5" t="s">
        <v>155</v>
      </c>
      <c r="B59" s="40" t="s">
        <v>176</v>
      </c>
      <c r="C59" s="5" t="s">
        <v>15</v>
      </c>
      <c r="D59" s="28">
        <v>218</v>
      </c>
      <c r="E59" s="28" t="s">
        <v>172</v>
      </c>
      <c r="F59" s="11" t="s">
        <v>140</v>
      </c>
      <c r="G59" s="12">
        <v>16</v>
      </c>
      <c r="H59" s="15">
        <v>831.67571999999996</v>
      </c>
      <c r="I59" s="17" t="s">
        <v>6</v>
      </c>
      <c r="J59" s="17" t="s">
        <v>6</v>
      </c>
      <c r="K59" s="23" t="s">
        <v>6</v>
      </c>
      <c r="L59" s="44" t="s">
        <v>1</v>
      </c>
    </row>
    <row r="60" spans="1:12" ht="30.75" customHeight="1" x14ac:dyDescent="0.25">
      <c r="A60" s="8" t="s">
        <v>103</v>
      </c>
      <c r="B60" s="9"/>
      <c r="C60" s="9"/>
      <c r="D60" s="9"/>
      <c r="E60" s="9"/>
      <c r="F60" s="9"/>
      <c r="G60" s="9"/>
      <c r="H60" s="37"/>
      <c r="I60" s="9"/>
      <c r="J60" s="9"/>
      <c r="K60" s="9"/>
      <c r="L60" s="9"/>
    </row>
    <row r="61" spans="1:12" ht="30.75" customHeight="1" x14ac:dyDescent="0.25">
      <c r="A61" s="5" t="s">
        <v>156</v>
      </c>
      <c r="B61" s="5" t="s">
        <v>180</v>
      </c>
      <c r="C61" s="5" t="s">
        <v>15</v>
      </c>
      <c r="D61" s="28">
        <v>4467.25</v>
      </c>
      <c r="E61" s="28" t="s">
        <v>172</v>
      </c>
      <c r="F61" s="11" t="s">
        <v>141</v>
      </c>
      <c r="G61" s="12">
        <v>221</v>
      </c>
      <c r="H61" s="15">
        <v>11662.75</v>
      </c>
      <c r="I61" s="17" t="s">
        <v>6</v>
      </c>
      <c r="J61" s="17" t="s">
        <v>6</v>
      </c>
      <c r="K61" s="17" t="s">
        <v>6</v>
      </c>
      <c r="L61" s="44" t="s">
        <v>2</v>
      </c>
    </row>
    <row r="62" spans="1:12" ht="30.75" customHeight="1" x14ac:dyDescent="0.25">
      <c r="A62" s="5" t="s">
        <v>157</v>
      </c>
      <c r="B62" s="5" t="s">
        <v>89</v>
      </c>
      <c r="C62" s="5" t="s">
        <v>15</v>
      </c>
      <c r="D62" s="28">
        <v>0</v>
      </c>
      <c r="E62" s="28" t="s">
        <v>172</v>
      </c>
      <c r="F62" s="11" t="s">
        <v>142</v>
      </c>
      <c r="G62" s="12">
        <v>2.8</v>
      </c>
      <c r="H62" s="15">
        <v>1224</v>
      </c>
      <c r="I62" s="17" t="s">
        <v>6</v>
      </c>
      <c r="J62" s="17" t="s">
        <v>6</v>
      </c>
      <c r="K62" s="17" t="s">
        <v>6</v>
      </c>
      <c r="L62" s="44" t="s">
        <v>2</v>
      </c>
    </row>
    <row r="63" spans="1:12" ht="30.75" customHeight="1" x14ac:dyDescent="0.25">
      <c r="A63" s="5" t="s">
        <v>158</v>
      </c>
      <c r="B63" s="5" t="s">
        <v>177</v>
      </c>
      <c r="C63" s="5" t="s">
        <v>15</v>
      </c>
      <c r="D63" s="28">
        <v>485.06</v>
      </c>
      <c r="E63" s="28" t="s">
        <v>172</v>
      </c>
      <c r="F63" s="11" t="s">
        <v>143</v>
      </c>
      <c r="G63" s="12">
        <v>166</v>
      </c>
      <c r="H63" s="15">
        <v>2588.06</v>
      </c>
      <c r="I63" s="17" t="s">
        <v>6</v>
      </c>
      <c r="J63" s="17" t="s">
        <v>6</v>
      </c>
      <c r="K63" s="17" t="s">
        <v>6</v>
      </c>
      <c r="L63" s="44" t="s">
        <v>2</v>
      </c>
    </row>
    <row r="64" spans="1:12" ht="30.75" customHeight="1" x14ac:dyDescent="0.25">
      <c r="A64" s="5" t="s">
        <v>159</v>
      </c>
      <c r="B64" s="5" t="s">
        <v>178</v>
      </c>
      <c r="C64" s="5" t="s">
        <v>15</v>
      </c>
      <c r="D64" s="28">
        <v>4530.5</v>
      </c>
      <c r="E64" s="28" t="s">
        <v>172</v>
      </c>
      <c r="F64" s="11" t="s">
        <v>144</v>
      </c>
      <c r="G64" s="12">
        <v>5.7</v>
      </c>
      <c r="H64" s="15">
        <v>4660.9750000000004</v>
      </c>
      <c r="I64" s="17" t="s">
        <v>6</v>
      </c>
      <c r="J64" s="27" t="s">
        <v>6</v>
      </c>
      <c r="K64" s="23" t="s">
        <v>6</v>
      </c>
      <c r="L64" s="44" t="s">
        <v>2</v>
      </c>
    </row>
    <row r="65" spans="1:12" ht="30.75" customHeight="1" x14ac:dyDescent="0.25">
      <c r="A65" s="5" t="s">
        <v>166</v>
      </c>
      <c r="B65" s="5" t="s">
        <v>178</v>
      </c>
      <c r="C65" s="5" t="s">
        <v>15</v>
      </c>
      <c r="D65" s="28">
        <v>7097.04</v>
      </c>
      <c r="E65" s="28" t="s">
        <v>172</v>
      </c>
      <c r="F65" s="11" t="s">
        <v>167</v>
      </c>
      <c r="G65" s="12">
        <v>515</v>
      </c>
      <c r="H65" s="15">
        <v>10394.64</v>
      </c>
      <c r="I65" s="17" t="s">
        <v>6</v>
      </c>
      <c r="J65" s="27" t="s">
        <v>6</v>
      </c>
      <c r="K65" s="27" t="s">
        <v>6</v>
      </c>
      <c r="L65" s="44" t="s">
        <v>2</v>
      </c>
    </row>
    <row r="66" spans="1:12" ht="30.75" customHeight="1" x14ac:dyDescent="0.25">
      <c r="A66" s="8" t="s">
        <v>102</v>
      </c>
      <c r="B66" s="9"/>
      <c r="C66" s="9"/>
      <c r="D66" s="9"/>
      <c r="E66" s="9"/>
      <c r="F66" s="9"/>
      <c r="G66" s="9"/>
      <c r="H66" s="37"/>
      <c r="I66" s="9"/>
      <c r="J66" s="9"/>
      <c r="K66" s="9"/>
      <c r="L66" s="9"/>
    </row>
    <row r="67" spans="1:12" ht="30.75" customHeight="1" x14ac:dyDescent="0.25">
      <c r="A67" s="5" t="s">
        <v>165</v>
      </c>
      <c r="B67" s="5" t="s">
        <v>90</v>
      </c>
      <c r="C67" s="5" t="s">
        <v>15</v>
      </c>
      <c r="D67" s="28">
        <v>5319.87</v>
      </c>
      <c r="E67" s="28" t="s">
        <v>172</v>
      </c>
      <c r="F67" s="11" t="s">
        <v>145</v>
      </c>
      <c r="G67" s="48">
        <v>753</v>
      </c>
      <c r="H67" s="15">
        <v>8347.27</v>
      </c>
      <c r="I67" s="17" t="s">
        <v>6</v>
      </c>
      <c r="J67" s="17" t="s">
        <v>6</v>
      </c>
      <c r="K67" s="17" t="s">
        <v>6</v>
      </c>
      <c r="L67" s="44" t="s">
        <v>2</v>
      </c>
    </row>
    <row r="68" spans="1:12" ht="30.75" customHeight="1" x14ac:dyDescent="0.25">
      <c r="A68" s="5" t="s">
        <v>160</v>
      </c>
      <c r="B68" s="5" t="s">
        <v>179</v>
      </c>
      <c r="C68" s="5" t="s">
        <v>15</v>
      </c>
      <c r="D68" s="28">
        <v>1567.9399999999998</v>
      </c>
      <c r="E68" s="28" t="s">
        <v>172</v>
      </c>
      <c r="F68" s="11" t="s">
        <v>146</v>
      </c>
      <c r="G68" s="12">
        <v>270</v>
      </c>
      <c r="H68" s="15">
        <v>4591.34</v>
      </c>
      <c r="I68" s="17" t="s">
        <v>6</v>
      </c>
      <c r="J68" s="17" t="s">
        <v>6</v>
      </c>
      <c r="K68" s="17" t="s">
        <v>6</v>
      </c>
      <c r="L68" s="44" t="s">
        <v>2</v>
      </c>
    </row>
    <row r="69" spans="1:12" ht="30.75" customHeight="1" x14ac:dyDescent="0.25">
      <c r="A69" s="5" t="s">
        <v>161</v>
      </c>
      <c r="B69" s="5" t="s">
        <v>90</v>
      </c>
      <c r="C69" s="5" t="s">
        <v>15</v>
      </c>
      <c r="D69" s="28">
        <v>186.84000000000003</v>
      </c>
      <c r="E69" s="28" t="s">
        <v>172</v>
      </c>
      <c r="F69" s="11" t="s">
        <v>147</v>
      </c>
      <c r="G69" s="12">
        <v>218</v>
      </c>
      <c r="H69" s="15">
        <v>1029.3400000000001</v>
      </c>
      <c r="I69" s="17" t="s">
        <v>6</v>
      </c>
      <c r="J69" s="17" t="s">
        <v>6</v>
      </c>
      <c r="K69" s="17" t="s">
        <v>6</v>
      </c>
      <c r="L69" s="44" t="s">
        <v>2</v>
      </c>
    </row>
  </sheetData>
  <mergeCells count="11">
    <mergeCell ref="A23:B23"/>
    <mergeCell ref="H2:I2"/>
    <mergeCell ref="J2:K2"/>
    <mergeCell ref="L2:L3"/>
    <mergeCell ref="A1:C1"/>
    <mergeCell ref="D1:G1"/>
    <mergeCell ref="A2:A3"/>
    <mergeCell ref="B2:B3"/>
    <mergeCell ref="C2:C3"/>
    <mergeCell ref="D2:E2"/>
    <mergeCell ref="F2:G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6092249CC62C48AA17033F357BFB4B" ma:contentTypeVersion="0" ma:contentTypeDescription="Create a new document." ma:contentTypeScope="" ma:versionID="1aeeaf0fad20ac78ea2aca2b38cd2aaf">
  <xsd:schema xmlns:xsd="http://www.w3.org/2001/XMLSchema" xmlns:xs="http://www.w3.org/2001/XMLSchema" xmlns:p="http://schemas.microsoft.com/office/2006/metadata/properties" targetNamespace="http://schemas.microsoft.com/office/2006/metadata/properties" ma:root="true" ma:fieldsID="793c8fd6d6a0a43bb435058bcc9290e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ISO Document" ma:contentTypeID="0x010100B72ED250C60CFC47AE0A3A0E8940792600C340DB4947822C4099E296C6F352FC33" ma:contentTypeVersion="87" ma:contentTypeDescription="" ma:contentTypeScope="" ma:versionID="787a394447f84ceb39e783bf5e4b5bf7">
  <xsd:schema xmlns:xsd="http://www.w3.org/2001/XMLSchema" xmlns:xs="http://www.w3.org/2001/XMLSchema" xmlns:p="http://schemas.microsoft.com/office/2006/metadata/properties" xmlns:ns1="http://schemas.microsoft.com/sharepoint/v3" xmlns:ns2="e6671a59-50a7-4167-890c-836f7535b734" xmlns:ns3="dcc7e218-8b47-4273-ba28-07719656e1ad" xmlns:ns4="2e64aaae-efe8-4b36-9ab4-486f04499e09" xmlns:ns6="53d0012f-b9c0-4b00-a54f-bfdbdfe1e517" targetNamespace="http://schemas.microsoft.com/office/2006/metadata/properties" ma:root="true" ma:fieldsID="e694fa3b42d2149ceabbd7c4ee7393c5" ns1:_="" ns2:_="" ns3:_="" ns4:_="" ns6:_="">
    <xsd:import namespace="http://schemas.microsoft.com/sharepoint/v3"/>
    <xsd:import namespace="e6671a59-50a7-4167-890c-836f7535b734"/>
    <xsd:import namespace="dcc7e218-8b47-4273-ba28-07719656e1ad"/>
    <xsd:import namespace="2e64aaae-efe8-4b36-9ab4-486f04499e09"/>
    <xsd:import namespace="53d0012f-b9c0-4b00-a54f-bfdbdfe1e517"/>
    <xsd:element name="properties">
      <xsd:complexType>
        <xsd:sequence>
          <xsd:element name="documentManagement">
            <xsd:complexType>
              <xsd:all>
                <xsd:element ref="ns2:Doc_x0020_Owner" minOccurs="0"/>
                <xsd:element ref="ns2:Doc_x0020_Status" minOccurs="0"/>
                <xsd:element ref="ns2:InfoSec_x0020_Classification" minOccurs="0"/>
                <xsd:element ref="ns2:ISO_x0020_Department" minOccurs="0"/>
                <xsd:element ref="ns2:Date_x0020_Became_x0020_Record" minOccurs="0"/>
                <xsd:element ref="ns3:_dlc_DocIdUrl" minOccurs="0"/>
                <xsd:element ref="ns3:_dlc_DocIdPersistId" minOccurs="0"/>
                <xsd:element ref="ns3:_dlc_DocId" minOccurs="0"/>
                <xsd:element ref="ns2:Division" minOccurs="0"/>
                <xsd:element ref="ns4:b096d808b59a41b7a526eb1052d792f3" minOccurs="0"/>
                <xsd:element ref="ns4:TaxCatchAll" minOccurs="0"/>
                <xsd:element ref="ns4:TaxCatchAllLabel" minOccurs="0"/>
                <xsd:element ref="ns4:ac6042663e6544a5b5f6c47baa21cbec" minOccurs="0"/>
                <xsd:element ref="ns4:mb7a63be961241008d728fcf8db72869" minOccurs="0"/>
                <xsd:element ref="ns1:CSMeta2010Field"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SMeta2010Field" ma:index="26" nillable="true" ma:displayName="Classification Status" ma:hidden="true" ma:internalName="CSMeta2010Field"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671a59-50a7-4167-890c-836f7535b734" elementFormDefault="qualified">
    <xsd:import namespace="http://schemas.microsoft.com/office/2006/documentManagement/types"/>
    <xsd:import namespace="http://schemas.microsoft.com/office/infopath/2007/PartnerControls"/>
    <xsd:element name="Doc_x0020_Owner" ma:index="2" nillable="true" ma:displayName="Doc Owner" ma:description="" ma:list="UserInfo" ma:SharePointGroup="0" ma:internalName="Doc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_x0020_Status" ma:index="3" nillable="true" ma:displayName="Doc Status" ma:format="Dropdown" ma:internalName="Doc_x0020_Status" ma:readOnly="false">
      <xsd:simpleType>
        <xsd:restriction base="dms:Choice">
          <xsd:enumeration value="Draft"/>
          <xsd:enumeration value="Under Review"/>
          <xsd:enumeration value="Final"/>
        </xsd:restriction>
      </xsd:simpleType>
    </xsd:element>
    <xsd:element name="InfoSec_x0020_Classification" ma:index="4" nillable="true" ma:displayName="Information Classification" ma:description="" ma:format="Dropdown" ma:internalName="InfoSec_x0020_Classification" ma:readOnly="false">
      <xsd:simpleType>
        <xsd:restriction base="dms:Choice">
          <xsd:enumeration value="- Current Classifications -"/>
          <xsd:enumeration value="ISO Public"/>
          <xsd:enumeration value="ISO Limited Distribution - Green"/>
          <xsd:enumeration value="ISO Limited Distribution - Amber"/>
          <xsd:enumeration value="ISO Limited Distribution - Red"/>
          <xsd:enumeration value="ISO Internal Use"/>
          <xsd:enumeration value="ISO Confidential"/>
          <xsd:enumeration value="ISO Restricted"/>
          <xsd:enumeration value="- Past Classifications -"/>
          <xsd:enumeration value="CAISO Public"/>
          <xsd:enumeration value="Copyright 2019 California ISO"/>
          <xsd:enumeration value="California ISO INTERNAL USE. For use by all authorized California ISO personnel. Do not release or disclose outside the California ISO."/>
          <xsd:enumeration value="California ISO CONFIDENTIAL. For use by authorized California ISO personnel only with a need to know. Do not release or disclose outside the California ISO."/>
          <xsd:enumeration value="California ISO RESTRICTED. This information is for use solely by authorized California ISO employees with a need to know and a signed confidentiality non-disclosure agreement.  Do not release, disclose or reproduce this information."/>
          <xsd:enumeration value="PCII or CEII"/>
          <xsd:enumeration value="Privileged and Confidential. (Legal Use Only)."/>
          <xsd:enumeration value="Copyright 2018 California ISO"/>
          <xsd:enumeration value="Copyright 2017 California ISO"/>
          <xsd:enumeration value="Copyright 2016 California ISO"/>
          <xsd:enumeration value="Copyright 2015 California ISO"/>
          <xsd:enumeration value="Copyright 2014 California ISO"/>
          <xsd:enumeration value="Copyright 2013 California ISO"/>
          <xsd:enumeration value="Copyright 2012 California ISO"/>
          <xsd:enumeration value="Copyright 2011 California ISO"/>
        </xsd:restriction>
      </xsd:simpleType>
    </xsd:element>
    <xsd:element name="ISO_x0020_Department" ma:index="5" nillable="true" ma:displayName="ISO Department" ma:description="" ma:format="Dropdown" ma:internalName="ISO_x0020_Department">
      <xsd:simpleType>
        <xsd:restriction base="dms:Choice">
          <xsd:enumeration value="--Current Departments--"/>
          <xsd:enumeration value="Architecture and Integration"/>
          <xsd:enumeration value="Audit and Advisory Services"/>
          <xsd:enumeration value="Business Continuity"/>
          <xsd:enumeration value="California Regulatory Affairs"/>
          <xsd:enumeration value="Campus Operations"/>
          <xsd:enumeration value="Common Services and Solutions Delivery"/>
          <xsd:enumeration value="Corporate Compliance"/>
          <xsd:enumeration value="Corporate Systems"/>
          <xsd:enumeration value="Communications &amp; Public Relations"/>
          <xsd:enumeration value="Critical Systems"/>
          <xsd:enumeration value="Customer Readiness"/>
          <xsd:enumeration value="Data Science and Solutions Delivery"/>
          <xsd:enumeration value="Database &amp; Storage Engineering"/>
          <xsd:enumeration value="EMS Information Technology"/>
          <xsd:enumeration value="Enterprise Model Management"/>
          <xsd:enumeration value="Enterprise Operations"/>
          <xsd:enumeration value="Enterprise Process Design and Training"/>
          <xsd:enumeration value="External Affairs"/>
          <xsd:enumeration value="Finance"/>
          <xsd:enumeration value="General Counsel"/>
          <xsd:enumeration value="Grid Assets"/>
          <xsd:enumeration value="Human Resources"/>
          <xsd:enumeration value="Information Security"/>
          <xsd:enumeration value="Information Security Compliance"/>
          <xsd:enumeration value="ITSM"/>
          <xsd:enumeration value="Infrastructure and Operations Planning"/>
          <xsd:enumeration value="Infrastructure Compliance"/>
          <xsd:enumeration value="Legal"/>
          <xsd:enumeration value="Market Design and Analysis"/>
          <xsd:enumeration value="Market Engineering and Network Application Support"/>
          <xsd:enumeration value="Market Monitoring"/>
          <xsd:enumeration value="Market Performance &amp; Advanced Analytics"/>
          <xsd:enumeration value="Market Policy Development"/>
          <xsd:enumeration value="Market Settlement Design and Configuration"/>
          <xsd:enumeration value="Market Settlement Disputes"/>
          <xsd:enumeration value="Market Settlement Production"/>
          <xsd:enumeration value="Market Strategy and Governance"/>
          <xsd:enumeration value="Market Validation"/>
          <xsd:enumeration value="Model and Contract Implementation"/>
          <xsd:enumeration value="Network Services"/>
          <xsd:enumeration value="Operations Change Initiatives"/>
          <xsd:enumeration value="Operations Compliance"/>
          <xsd:enumeration value="Operations Metrics and Analysis"/>
          <xsd:enumeration value="Operations Planning"/>
          <xsd:enumeration value="Operations Policy &amp; Analytics"/>
          <xsd:enumeration value="Operations Training"/>
          <xsd:enumeration value="Power Systems Technology Development"/>
          <xsd:enumeration value="Procurement"/>
          <xsd:enumeration value="Project Management"/>
          <xsd:enumeration value="Queue Management"/>
          <xsd:enumeration value="Real Time Operations"/>
          <xsd:enumeration value="Regional Transmission"/>
          <xsd:enumeration value="Regulatory Contracts"/>
          <xsd:enumeration value="Reliability and Market Operations Engineering"/>
          <xsd:enumeration value="Reliability Coordination"/>
          <xsd:enumeration value="Resource Assessment and Planning"/>
          <xsd:enumeration value="Short Term Forecasting"/>
          <xsd:enumeration value="Stakeholder Engagement &amp; Customer Experience"/>
          <xsd:enumeration value="Stakeholder Engagement"/>
          <xsd:enumeration value="Strategy and Risk Management"/>
          <xsd:enumeration value="System Operations"/>
          <xsd:enumeration value="Systems Engineering &amp; Automation"/>
          <xsd:enumeration value="Transmission Infrastructure Planning"/>
          <xsd:enumeration value="Vendor Products and Quality"/>
          <xsd:enumeration value="--Past Departments--"/>
          <xsd:enumeration value="Business Planning and Operations"/>
          <xsd:enumeration value="Business Solutions"/>
          <xsd:enumeration value="Business Solutions and Quality"/>
          <xsd:enumeration value="CFO &amp; Treasurer"/>
          <xsd:enumeration value="Compensation &amp; Benefits"/>
          <xsd:enumeration value="Compliance &amp; Corporate Affairs"/>
          <xsd:enumeration value="Corporate Business Operations"/>
          <xsd:enumeration value="Corporate Secretary"/>
          <xsd:enumeration value="Customer Service and Stakeholder Affairs"/>
          <xsd:enumeration value="Customer Services &amp; Industrial Affairs"/>
          <xsd:enumeration value="Day-Ahead Market and Real-Time Operations Support"/>
          <xsd:enumeration value="Executive Advisor - Operations"/>
          <xsd:enumeration value="Executive Office"/>
          <xsd:enumeration value="Federal Affairs"/>
          <xsd:enumeration value="Government Affairs"/>
          <xsd:enumeration value="Human Resources Operations"/>
          <xsd:enumeration value="Infrastructure Contracts and Management"/>
          <xsd:enumeration value="Infrastructure Development"/>
          <xsd:enumeration value="Interconnection Implementation"/>
          <xsd:enumeration value="Internal Audit"/>
          <xsd:enumeration value="IT Architecture"/>
          <xsd:enumeration value="IT Enterprise Support &amp; Campus Operations"/>
          <xsd:enumeration value="IT Infrastructure Engineering &amp; Network Operations"/>
          <xsd:enumeration value="IT Infrastructure Engineering &amp; Systems Operations"/>
          <xsd:enumeration value="IT Operations"/>
          <xsd:enumeration value="Learning &amp; Leadership Development"/>
          <xsd:enumeration value="Market &amp; Infrastructure Compliance"/>
          <xsd:enumeration value="Market &amp; Infrastructure Policy"/>
          <xsd:enumeration value="Market Analysis &amp; Development"/>
          <xsd:enumeration value="Market Analysis and Development"/>
          <xsd:enumeration value="Market and Infrastructure Policy"/>
          <xsd:enumeration value="Market Development and Analysis"/>
          <xsd:enumeration value="Market Services"/>
          <xsd:enumeration value="Market Services Support"/>
          <xsd:enumeration value="Market Validation and Quality Analysis"/>
          <xsd:enumeration value="Operational Readiness"/>
          <xsd:enumeration value="Operations Compliance &amp; Control"/>
          <xsd:enumeration value="Operations Engineering Services"/>
          <xsd:enumeration value="Operations Process, Procedures and Training"/>
          <xsd:enumeration value="Power Systems and Smart Grid Technology Development"/>
          <xsd:enumeration value="Power Systems Technology Operations"/>
          <xsd:enumeration value="Program Office"/>
          <xsd:enumeration value="QA, Architecture and Enterprise Data Mgmt"/>
          <xsd:enumeration value="Regional Affairs"/>
          <xsd:enumeration value="Regulatory Affairs"/>
          <xsd:enumeration value="Regulatory Affairs - DER"/>
          <xsd:enumeration value="Renewable Studies"/>
          <xsd:enumeration value="Security, Architecture, Model Management &amp; Quality"/>
          <xsd:enumeration value="Short-Term Demand and Renewable Forecasting"/>
          <xsd:enumeration value="Smart Grid Technologies &amp; Strategy"/>
          <xsd:enumeration value="State Affairs"/>
          <xsd:enumeration value="State Regulatory Strategy"/>
          <xsd:enumeration value="Strategic Alliances"/>
        </xsd:restriction>
      </xsd:simpleType>
    </xsd:element>
    <xsd:element name="Date_x0020_Became_x0020_Record" ma:index="6" nillable="true" ma:displayName="Date Became Record" ma:default="[today]" ma:description="" ma:format="DateOnly" ma:hidden="true" ma:internalName="Date_x0020_Became_x0020_Record" ma:readOnly="false">
      <xsd:simpleType>
        <xsd:restriction base="dms:DateTime"/>
      </xsd:simpleType>
    </xsd:element>
    <xsd:element name="Division" ma:index="16" nillable="true" ma:displayName="ISO Division" ma:default="Market and Infrastructure Development" ma:description="" ma:format="Dropdown" ma:internalName="Division">
      <xsd:simpleType>
        <xsd:restriction base="dms:Choice">
          <xsd:enumeration value="- Current Divisions -"/>
          <xsd:enumeration value="Enterprise Program Management Office"/>
          <xsd:enumeration value="Enterprise Support &amp; Campus Operations"/>
          <xsd:enumeration value="Executive Office"/>
          <xsd:enumeration value="External Affairs"/>
          <xsd:enumeration value="Finance"/>
          <xsd:enumeration value="General Counsel"/>
          <xsd:enumeration value="Human Resources"/>
          <xsd:enumeration value="Infrastructure and Operations Planning"/>
          <xsd:enumeration value="Market Design &amp; Analysis"/>
          <xsd:enumeration value="Market Monitoring"/>
          <xsd:enumeration value="Project Management Office"/>
          <xsd:enumeration value="Power Systems &amp; Market Technology"/>
          <xsd:enumeration value="Stakeholder Engagement &amp; Customer Experience"/>
          <xsd:enumeration value="System Operations"/>
          <xsd:enumeration value="- Past Divisions -"/>
          <xsd:enumeration value="Customer &amp; State Affairs"/>
          <xsd:enumeration value="Market and Infrastructure Development"/>
          <xsd:enumeration value="Market Quality &amp; Renewable Integration"/>
          <xsd:enumeration value="Operations"/>
          <xsd:enumeration value="Policy &amp; Client Services"/>
          <xsd:enumeration value="Regional &amp; Federal Affairs"/>
          <xsd:enumeration value="Technology"/>
          <xsd:enumeration value="General Counsel &amp; Administration"/>
        </xsd:restriction>
      </xsd:simpleType>
    </xsd:element>
  </xsd:schema>
  <xsd:schema xmlns:xsd="http://www.w3.org/2001/XMLSchema" xmlns:xs="http://www.w3.org/2001/XMLSchema" xmlns:dms="http://schemas.microsoft.com/office/2006/documentManagement/types" xmlns:pc="http://schemas.microsoft.com/office/infopath/2007/PartnerControls" targetNamespace="dcc7e218-8b47-4273-ba28-07719656e1ad" elementFormDefault="qualified">
    <xsd:import namespace="http://schemas.microsoft.com/office/2006/documentManagement/types"/>
    <xsd:import namespace="http://schemas.microsoft.com/office/infopath/2007/PartnerControls"/>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false">
      <xsd:simpleType>
        <xsd:restriction base="dms:Boolean"/>
      </xsd:simpleType>
    </xsd:element>
    <xsd:element name="_dlc_DocId" ma:index="14"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64aaae-efe8-4b36-9ab4-486f04499e09" elementFormDefault="qualified">
    <xsd:import namespace="http://schemas.microsoft.com/office/2006/documentManagement/types"/>
    <xsd:import namespace="http://schemas.microsoft.com/office/infopath/2007/PartnerControls"/>
    <xsd:element name="b096d808b59a41b7a526eb1052d792f3" ma:index="18" nillable="true" ma:taxonomy="true" ma:internalName="b096d808b59a41b7a526eb1052d792f3" ma:taxonomyFieldName="AutoClassRecordSeries" ma:displayName="Automatically Updated Record Series" ma:readOnly="false" ma:default="" ma:fieldId="{b096d808-b59a-41b7-a526-eb1052d792f3}" ma:sspId="2e7ee6ce-ef65-4ea8-ac93-b3dccb6c50ab" ma:termSetId="7d168031-9c36-4bb0-a326-5d21d4010fef"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379d5730-78e4-4cbb-96dd-e465d29e98e0}" ma:internalName="TaxCatchAll" ma:showField="CatchAllData" ma:web="e6671a59-50a7-4167-890c-836f7535b73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379d5730-78e4-4cbb-96dd-e465d29e98e0}" ma:internalName="TaxCatchAllLabel" ma:readOnly="true" ma:showField="CatchAllDataLabel" ma:web="e6671a59-50a7-4167-890c-836f7535b734">
      <xsd:complexType>
        <xsd:complexContent>
          <xsd:extension base="dms:MultiChoiceLookup">
            <xsd:sequence>
              <xsd:element name="Value" type="dms:Lookup" maxOccurs="unbounded" minOccurs="0" nillable="true"/>
            </xsd:sequence>
          </xsd:extension>
        </xsd:complexContent>
      </xsd:complexType>
    </xsd:element>
    <xsd:element name="ac6042663e6544a5b5f6c47baa21cbec" ma:index="22" nillable="true" ma:taxonomy="true" ma:internalName="ac6042663e6544a5b5f6c47baa21cbec" ma:taxonomyFieldName="AutoClassDocumentType" ma:displayName="Automatically Updated Document Type" ma:readOnly="false" ma:default="" ma:fieldId="{ac604266-3e65-44a5-b5f6-c47baa21cbec}" ma:sspId="2e7ee6ce-ef65-4ea8-ac93-b3dccb6c50ab" ma:termSetId="0970d2fb-dc85-4fb5-b352-cf8dd925641e" ma:anchorId="00000000-0000-0000-0000-000000000000" ma:open="false" ma:isKeyword="false">
      <xsd:complexType>
        <xsd:sequence>
          <xsd:element ref="pc:Terms" minOccurs="0" maxOccurs="1"/>
        </xsd:sequence>
      </xsd:complexType>
    </xsd:element>
    <xsd:element name="mb7a63be961241008d728fcf8db72869" ma:index="24" nillable="true" ma:taxonomy="true" ma:internalName="mb7a63be961241008d728fcf8db72869" ma:taxonomyFieldName="AutoClassTopic" ma:displayName="Automatically Updated Topic" ma:readOnly="false" ma:default="" ma:fieldId="{6b7a63be-9612-4100-8d72-8fcf8db72869}" ma:taxonomyMulti="true" ma:sspId="2e7ee6ce-ef65-4ea8-ac93-b3dccb6c50ab" ma:termSetId="8b5665c4-6659-459b-90b1-69777ba5afa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d0012f-b9c0-4b00-a54f-bfdbdfe1e517"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57E8E4-18C3-4F38-976B-982C21DACD74}">
  <ds:schemaRefs>
    <ds:schemaRef ds:uri="http://schemas.microsoft.com/sharepoint/v3/contenttype/forms"/>
  </ds:schemaRefs>
</ds:datastoreItem>
</file>

<file path=customXml/itemProps2.xml><?xml version="1.0" encoding="utf-8"?>
<ds:datastoreItem xmlns:ds="http://schemas.openxmlformats.org/officeDocument/2006/customXml" ds:itemID="{57884735-1544-48B2-B83D-CEA6A5E1C8F6}"/>
</file>

<file path=customXml/itemProps3.xml><?xml version="1.0" encoding="utf-8"?>
<ds:datastoreItem xmlns:ds="http://schemas.openxmlformats.org/officeDocument/2006/customXml" ds:itemID="{D98EB75E-C5BC-432F-8DC3-AFCD757F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671a59-50a7-4167-890c-836f7535b734"/>
    <ds:schemaRef ds:uri="dcc7e218-8b47-4273-ba28-07719656e1ad"/>
    <ds:schemaRef ds:uri="2e64aaae-efe8-4b36-9ab4-486f04499e09"/>
    <ds:schemaRef ds:uri="53d0012f-b9c0-4b00-a54f-bfdbdfe1e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C96078-717E-4F9E-99D6-CDD15AFE0D01}">
  <ds:schemaRefs>
    <ds:schemaRef ds:uri="dcc7e218-8b47-4273-ba28-07719656e1ad"/>
    <ds:schemaRef ds:uri="53d0012f-b9c0-4b00-a54f-bfdbdfe1e517"/>
    <ds:schemaRef ds:uri="http://schemas.microsoft.com/office/infopath/2007/PartnerControls"/>
    <ds:schemaRef ds:uri="http://www.w3.org/XML/1998/namespace"/>
    <ds:schemaRef ds:uri="e6671a59-50a7-4167-890c-836f7535b734"/>
    <ds:schemaRef ds:uri="http://schemas.microsoft.com/sharepoint/v3"/>
    <ds:schemaRef ds:uri="http://schemas.microsoft.com/office/2006/documentManagement/types"/>
    <ds:schemaRef ds:uri="http://schemas.openxmlformats.org/package/2006/metadata/core-properties"/>
    <ds:schemaRef ds:uri="http://purl.org/dc/terms/"/>
    <ds:schemaRef ds:uri="2e64aaae-efe8-4b36-9ab4-486f04499e09"/>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READ_ME</vt:lpstr>
      <vt:lpstr>TxCapabilityEstimates_2026</vt:lpstr>
    </vt:vector>
  </TitlesOfParts>
  <Company>California ISO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Barave, Sushant</dc:creator>
  <cp:lastModifiedBy>Rivera, Andrew</cp:lastModifiedBy>
  <dcterms:created xsi:type="dcterms:W3CDTF">2019-05-20T05:22:20Z</dcterms:created>
  <dcterms:modified xsi:type="dcterms:W3CDTF">2026-07-15T20:28:25Z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0x010100776092249CC62C48AA17033F357BFB4B</vt:lpwstr>
  </property>
  <property fmtid="{D5CDD505-2E9C-101B-9397-08002B2CF9AE}" pid="3" name="AutoClassDocumentType">
    <vt:lpwstr>101;#Drafts|50adc480-77e4-415f-afca-374874756b23</vt:lpwstr>
  </property>
  <property fmtid="{D5CDD505-2E9C-101B-9397-08002B2CF9AE}" pid="4" name="AutoClassTopic">
    <vt:lpwstr/>
  </property>
  <property fmtid="{D5CDD505-2E9C-101B-9397-08002B2CF9AE}" pid="5" name="AutoClassRecordSeries">
    <vt:lpwstr>84;#Operations:OPR13-265 - Gen and Trans Planning, Const and Interconnection Proj Records and Operating Agreements|d46a4a1d-ea2e-4c73-b69a-0ca21e5b3074</vt:lpwstr>
  </property>
  <property fmtid="{D5CDD505-2E9C-101B-9397-08002B2CF9AE}" pid="6" name="_dlc_DocIdItemGuid">
    <vt:lpwstr>b8dfc343-4833-44b0-bb02-e46fcfd14087</vt:lpwstr>
  </property>
  <property fmtid="{D5CDD505-2E9C-101B-9397-08002B2CF9AE}" pid="7" name="ecm_ItemDeleteBlockHolders">
    <vt:lpwstr/>
  </property>
  <property fmtid="{D5CDD505-2E9C-101B-9397-08002B2CF9AE}" pid="8" name="IconOverlay">
    <vt:lpwstr/>
  </property>
  <property fmtid="{D5CDD505-2E9C-101B-9397-08002B2CF9AE}" pid="9" name="ecm_RecordRestrictions">
    <vt:lpwstr/>
  </property>
  <property fmtid="{D5CDD505-2E9C-101B-9397-08002B2CF9AE}" pid="10" name="ecm_ItemLockHolders">
    <vt:lpwstr/>
  </property>
</Properties>
</file>