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55"/>
  </bookViews>
  <sheets>
    <sheet name="TEAM annual" sheetId="13" r:id="rId1"/>
  </sheets>
  <externalReferences>
    <externalReference r:id="rId2"/>
  </externalReferences>
  <definedNames>
    <definedName name="case_a">[1]IO!$C$1</definedName>
    <definedName name="case_b">[1]IO!$C$2</definedName>
    <definedName name="copy_table" localSheetId="0">'TEAM annual'!#REF!</definedName>
    <definedName name="price_floor_case_a">[1]IO!$C$4</definedName>
    <definedName name="price_floor_case_b">[1]IO!$C$5</definedName>
    <definedName name="price_floor_nonCAISO">[1]IO!$C$6</definedName>
    <definedName name="_xlnm.Print_Area" localSheetId="0">'TEAM annual'!$B$2:$R$62</definedName>
  </definedNames>
  <calcPr calcId="152511" calcMode="manual"/>
</workbook>
</file>

<file path=xl/calcChain.xml><?xml version="1.0" encoding="utf-8"?>
<calcChain xmlns="http://schemas.openxmlformats.org/spreadsheetml/2006/main">
  <c r="E60" i="13" l="1"/>
  <c r="D60" i="13"/>
  <c r="L58" i="13"/>
  <c r="L57" i="13"/>
  <c r="L56" i="13"/>
  <c r="L60" i="13" l="1"/>
  <c r="J40" i="13" l="1"/>
  <c r="I40" i="13"/>
  <c r="H40" i="13"/>
  <c r="G40" i="13"/>
  <c r="E40" i="13"/>
  <c r="D40" i="13"/>
  <c r="R38" i="13"/>
  <c r="Q38" i="13"/>
  <c r="O38" i="13"/>
  <c r="N38" i="13"/>
  <c r="L38" i="13"/>
  <c r="R37" i="13"/>
  <c r="Q37" i="13"/>
  <c r="O37" i="13"/>
  <c r="N37" i="13"/>
  <c r="L37" i="13"/>
  <c r="R36" i="13"/>
  <c r="Q36" i="13"/>
  <c r="Q40" i="13" s="1"/>
  <c r="O36" i="13"/>
  <c r="N36" i="13"/>
  <c r="N40" i="13" s="1"/>
  <c r="L36" i="13"/>
  <c r="J18" i="13"/>
  <c r="I18" i="13"/>
  <c r="H18" i="13"/>
  <c r="G18" i="13"/>
  <c r="E18" i="13"/>
  <c r="D18" i="13"/>
  <c r="R16" i="13"/>
  <c r="Q16" i="13"/>
  <c r="O16" i="13"/>
  <c r="N16" i="13"/>
  <c r="L16" i="13"/>
  <c r="R15" i="13"/>
  <c r="Q15" i="13"/>
  <c r="O15" i="13"/>
  <c r="N15" i="13"/>
  <c r="L15" i="13"/>
  <c r="R14" i="13"/>
  <c r="R18" i="13" s="1"/>
  <c r="Q14" i="13"/>
  <c r="O14" i="13"/>
  <c r="O18" i="13" s="1"/>
  <c r="N14" i="13"/>
  <c r="L14" i="13"/>
  <c r="L18" i="13" s="1"/>
  <c r="Q18" i="13" l="1"/>
  <c r="O40" i="13"/>
  <c r="N18" i="13"/>
  <c r="L40" i="13"/>
  <c r="R40" i="13"/>
</calcChain>
</file>

<file path=xl/sharedStrings.xml><?xml version="1.0" encoding="utf-8"?>
<sst xmlns="http://schemas.openxmlformats.org/spreadsheetml/2006/main" count="51" uniqueCount="23">
  <si>
    <t>Total Annual Ratepayer Cost of Wholesale Energy</t>
  </si>
  <si>
    <t>California State</t>
  </si>
  <si>
    <t>2016 $MM</t>
  </si>
  <si>
    <t>Additional Costs (Savings) to Ratepayers from Regionalization</t>
  </si>
  <si>
    <t>Current Practice</t>
  </si>
  <si>
    <t>CAISO + PAC</t>
  </si>
  <si>
    <t>Current Practice 1a</t>
  </si>
  <si>
    <t>Current Practice 1b</t>
  </si>
  <si>
    <t>Expanded Regional ISO 2</t>
  </si>
  <si>
    <t>Expanded Regional ISO 3</t>
  </si>
  <si>
    <t>CAISO + PAC minus Current Practice</t>
  </si>
  <si>
    <t>Regional 2 minus Current Practice 1a</t>
  </si>
  <si>
    <t>Regional 2 minus Current Practice 1b</t>
  </si>
  <si>
    <t>Regional 3 minus Current Practice 1a</t>
  </si>
  <si>
    <t>Regional 3 minus Current Practice 1b</t>
  </si>
  <si>
    <t>CA production costs from owned and contracted gen</t>
  </si>
  <si>
    <t>CA market purchases (from CA merchant gen and imports)</t>
  </si>
  <si>
    <t>CA market sales revenues</t>
  </si>
  <si>
    <t>Costs to CA Ratepayers</t>
  </si>
  <si>
    <t>$0 price floor in 2030 for bilateral transactions</t>
  </si>
  <si>
    <t>-$40 price floor in 2030 for bilateral transactions</t>
  </si>
  <si>
    <t>Expanded Regional ISO</t>
  </si>
  <si>
    <t>Regional minus Current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</si>
</sst>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45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Fill="1"/>
    <xf numFmtId="0" fontId="7" fillId="0" borderId="0" xfId="0" applyFont="1" applyFill="1"/>
    <xf numFmtId="0" fontId="3" fillId="0" borderId="0" xfId="0" applyFont="1"/>
    <xf numFmtId="0" fontId="0" fillId="0" borderId="1" xfId="0" applyBorder="1"/>
    <xf numFmtId="0" fontId="4" fillId="0" borderId="0" xfId="0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Continuous" vertical="center" wrapText="1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6" fontId="12" fillId="0" borderId="0" xfId="0" applyNumberFormat="1" applyFont="1" applyFill="1" applyAlignment="1">
      <alignment horizontal="right"/>
    </xf>
    <xf numFmtId="6" fontId="0" fillId="0" borderId="0" xfId="0" applyNumberFormat="1"/>
    <xf numFmtId="6" fontId="11" fillId="0" borderId="0" xfId="0" applyNumberFormat="1" applyFont="1" applyFill="1" applyAlignment="1">
      <alignment horizontal="right"/>
    </xf>
    <xf numFmtId="6" fontId="12" fillId="2" borderId="0" xfId="0" applyNumberFormat="1" applyFont="1" applyFill="1" applyAlignment="1">
      <alignment horizontal="right"/>
    </xf>
    <xf numFmtId="0" fontId="3" fillId="0" borderId="0" xfId="0" quotePrefix="1" applyFont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Continuous" vertical="center"/>
    </xf>
    <xf numFmtId="0" fontId="10" fillId="0" borderId="0" xfId="0" applyFont="1" applyFill="1" applyAlignment="1">
      <alignment horizontal="right" vertical="top" wrapText="1"/>
    </xf>
    <xf numFmtId="0" fontId="11" fillId="0" borderId="2" xfId="0" applyFont="1" applyFill="1" applyBorder="1" applyAlignment="1">
      <alignment horizontal="right"/>
    </xf>
  </cellXfs>
  <cellStyles count="6">
    <cellStyle name="Comma 2" xfId="3"/>
    <cellStyle name="Normal" xfId="0" builtinId="0"/>
    <cellStyle name="Normal 2" xfId="1"/>
    <cellStyle name="Normal 3" xfId="5"/>
    <cellStyle name="Percent 2" xfId="2"/>
    <cellStyle name="Percent 3" xfId="4"/>
  </cellStyles>
  <dxfs count="37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0000"/>
      <color rgb="FF676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800\4995_California_Regional_Study\Analysis\TEAM%20calculation\CA%20wholesale%20cost%20to%20ratepayers%2005-19-2016%20v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-do"/>
      <sheetName val="Summary"/>
      <sheetName val="Detailed-LIVE"/>
      <sheetName val="Detailed-0 floor"/>
      <sheetName val="Detailed-40 floor"/>
      <sheetName val="IO"/>
      <sheetName val="TEAM"/>
      <sheetName val="APC-LADWP"/>
      <sheetName val="APC-BANC"/>
      <sheetName val="APC-TIDC"/>
      <sheetName val="APC-IID"/>
      <sheetName val="TEAM 2020 Base"/>
      <sheetName val="APC 2020 Base"/>
      <sheetName val="TEAM 2020 Change"/>
      <sheetName val="APC 2020 Change"/>
      <sheetName val="TEAM 2030 Base1a"/>
      <sheetName val="APC 2030 Base1a"/>
      <sheetName val="TEAM 2030 Base1c"/>
      <sheetName val="APC 2030 Base1c"/>
      <sheetName val="TEAM 2030 Change2"/>
      <sheetName val="APC 2030 Change2"/>
      <sheetName val="TEAM 2030 Change3"/>
      <sheetName val="APC 2030 Change3"/>
      <sheetName val="deflator"/>
      <sheetName val="motor load"/>
      <sheetName val="curtailments"/>
    </sheetNames>
    <sheetDataSet>
      <sheetData sheetId="0" refreshError="1"/>
      <sheetData sheetId="1" refreshError="1"/>
      <sheetData sheetId="2" refreshError="1"/>
      <sheetData sheetId="3"/>
      <sheetData sheetId="4"/>
      <sheetData sheetId="5">
        <row r="1">
          <cell r="C1" t="str">
            <v>2020 Base</v>
          </cell>
        </row>
        <row r="2">
          <cell r="C2" t="str">
            <v>2020 Change</v>
          </cell>
        </row>
        <row r="4">
          <cell r="C4">
            <v>-90</v>
          </cell>
        </row>
        <row r="5">
          <cell r="C5">
            <v>-90</v>
          </cell>
        </row>
        <row r="6">
          <cell r="C6">
            <v>-99999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Brattle 2015">
  <a:themeElements>
    <a:clrScheme name="Brattle 2015">
      <a:dk1>
        <a:srgbClr val="000000"/>
      </a:dk1>
      <a:lt1>
        <a:srgbClr val="FFFFFF"/>
      </a:lt1>
      <a:dk2>
        <a:srgbClr val="FFFFFF"/>
      </a:dk2>
      <a:lt2>
        <a:srgbClr val="00467F"/>
      </a:lt2>
      <a:accent1>
        <a:srgbClr val="002B54"/>
      </a:accent1>
      <a:accent2>
        <a:srgbClr val="7FB9C2"/>
      </a:accent2>
      <a:accent3>
        <a:srgbClr val="6A7277"/>
      </a:accent3>
      <a:accent4>
        <a:srgbClr val="EF4623"/>
      </a:accent4>
      <a:accent5>
        <a:srgbClr val="00467F"/>
      </a:accent5>
      <a:accent6>
        <a:srgbClr val="CCCDC3"/>
      </a:accent6>
      <a:hlink>
        <a:srgbClr val="7FB9C2"/>
      </a:hlink>
      <a:folHlink>
        <a:srgbClr val="00467F"/>
      </a:folHlink>
    </a:clrScheme>
    <a:fontScheme name="Brattle 2015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7"/>
    <pageSetUpPr fitToPage="1"/>
  </sheetPr>
  <dimension ref="A2:AJ62"/>
  <sheetViews>
    <sheetView tabSelected="1" zoomScale="85" zoomScaleNormal="85" zoomScaleSheetLayoutView="70" workbookViewId="0">
      <selection activeCell="B1" sqref="B1"/>
    </sheetView>
  </sheetViews>
  <sheetFormatPr defaultRowHeight="15" x14ac:dyDescent="0.25"/>
  <cols>
    <col min="1" max="1" width="6" style="5" customWidth="1"/>
    <col min="2" max="2" width="51.5703125" customWidth="1"/>
    <col min="3" max="3" width="1.7109375" customWidth="1"/>
    <col min="4" max="5" width="7.7109375" customWidth="1"/>
    <col min="6" max="6" width="1.7109375" customWidth="1"/>
    <col min="7" max="10" width="7.7109375" customWidth="1"/>
    <col min="11" max="11" width="1.7109375" customWidth="1"/>
    <col min="12" max="12" width="8.7109375" customWidth="1"/>
    <col min="13" max="13" width="1.7109375" customWidth="1"/>
    <col min="14" max="15" width="8.7109375" customWidth="1"/>
    <col min="16" max="16" width="1.7109375" customWidth="1"/>
    <col min="17" max="18" width="8.7109375" customWidth="1"/>
    <col min="19" max="19" width="9.140625" style="38"/>
    <col min="20" max="36" width="9.140625" style="7"/>
  </cols>
  <sheetData>
    <row r="2" spans="1:36" s="3" customFormat="1" ht="18.75" x14ac:dyDescent="0.3">
      <c r="A2" s="1"/>
      <c r="B2" s="2" t="s">
        <v>0</v>
      </c>
      <c r="S2" s="37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x14ac:dyDescent="0.25">
      <c r="B3" s="6" t="s">
        <v>1</v>
      </c>
    </row>
    <row r="4" spans="1:36" s="6" customFormat="1" x14ac:dyDescent="0.25">
      <c r="B4" s="6" t="s">
        <v>2</v>
      </c>
      <c r="S4" s="39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6" customFormat="1" x14ac:dyDescent="0.25">
      <c r="B5" s="9" t="s">
        <v>19</v>
      </c>
      <c r="S5" s="39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6" customHeight="1" thickBot="1" x14ac:dyDescent="0.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6" ht="6" customHeight="1" thickTop="1" x14ac:dyDescent="0.25"/>
    <row r="8" spans="1:36" s="13" customFormat="1" ht="30" x14ac:dyDescent="0.25">
      <c r="A8" s="11"/>
      <c r="B8" s="12"/>
      <c r="C8" s="11"/>
      <c r="K8" s="11"/>
      <c r="L8" s="14" t="s">
        <v>3</v>
      </c>
      <c r="M8" s="14"/>
      <c r="N8" s="14"/>
      <c r="O8" s="14"/>
      <c r="P8" s="14"/>
      <c r="Q8" s="14"/>
      <c r="R8" s="14"/>
      <c r="S8" s="40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5" customFormat="1" ht="6" customHeight="1" x14ac:dyDescent="0.25">
      <c r="A9" s="16"/>
      <c r="B9" s="12"/>
      <c r="C9" s="16"/>
      <c r="K9" s="16"/>
      <c r="L9" s="17"/>
      <c r="M9" s="17"/>
      <c r="N9" s="17"/>
      <c r="O9" s="17"/>
      <c r="P9" s="17"/>
      <c r="Q9" s="17"/>
      <c r="R9" s="17"/>
      <c r="S9" s="40"/>
    </row>
    <row r="10" spans="1:36" s="13" customFormat="1" x14ac:dyDescent="0.25">
      <c r="A10" s="11"/>
      <c r="B10" s="7"/>
      <c r="C10" s="11"/>
      <c r="D10" s="18">
        <v>2020</v>
      </c>
      <c r="E10" s="18"/>
      <c r="F10" s="11"/>
      <c r="G10" s="18">
        <v>2030</v>
      </c>
      <c r="H10" s="18"/>
      <c r="I10" s="18"/>
      <c r="J10" s="18"/>
      <c r="K10" s="11"/>
      <c r="L10" s="19">
        <v>2020</v>
      </c>
      <c r="M10" s="20"/>
      <c r="N10" s="19">
        <v>2030</v>
      </c>
      <c r="O10" s="19"/>
      <c r="P10" s="19"/>
      <c r="Q10" s="19"/>
      <c r="R10" s="19"/>
      <c r="S10" s="40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s="25" customFormat="1" ht="45" x14ac:dyDescent="0.25">
      <c r="A11" s="21"/>
      <c r="B11" s="22"/>
      <c r="C11" s="23"/>
      <c r="D11" s="23" t="s">
        <v>4</v>
      </c>
      <c r="E11" s="23" t="s">
        <v>5</v>
      </c>
      <c r="F11" s="23"/>
      <c r="G11" s="23" t="s">
        <v>6</v>
      </c>
      <c r="H11" s="23" t="s">
        <v>7</v>
      </c>
      <c r="I11" s="23" t="s">
        <v>8</v>
      </c>
      <c r="J11" s="23" t="s">
        <v>9</v>
      </c>
      <c r="K11" s="23"/>
      <c r="L11" s="23" t="s">
        <v>10</v>
      </c>
      <c r="M11" s="23"/>
      <c r="N11" s="23" t="s">
        <v>11</v>
      </c>
      <c r="O11" s="23" t="s">
        <v>12</v>
      </c>
      <c r="P11" s="23"/>
      <c r="Q11" s="23" t="s">
        <v>13</v>
      </c>
      <c r="R11" s="23" t="s">
        <v>14</v>
      </c>
      <c r="S11" s="41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6" customHeight="1" x14ac:dyDescent="0.25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36" ht="6" customHeight="1" x14ac:dyDescent="0.25"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36" x14ac:dyDescent="0.25">
      <c r="B14" s="30" t="s">
        <v>15</v>
      </c>
      <c r="C14" s="31"/>
      <c r="D14" s="34">
        <v>3885.4051877861993</v>
      </c>
      <c r="E14" s="34">
        <v>3866.7298435127586</v>
      </c>
      <c r="F14" s="34"/>
      <c r="G14" s="34">
        <v>4363.4545149023224</v>
      </c>
      <c r="H14" s="34">
        <v>4386.8715575012084</v>
      </c>
      <c r="I14" s="34">
        <v>4170.8534376573498</v>
      </c>
      <c r="J14" s="34">
        <v>4119.326083743199</v>
      </c>
      <c r="K14" s="33"/>
      <c r="L14" s="32">
        <f>E14-D14</f>
        <v>-18.675344273440714</v>
      </c>
      <c r="M14" s="32"/>
      <c r="N14" s="32">
        <f>$I14-G14</f>
        <v>-192.60107724497266</v>
      </c>
      <c r="O14" s="32">
        <f>$I14-H14</f>
        <v>-216.01811984385859</v>
      </c>
      <c r="P14" s="32"/>
      <c r="Q14" s="32">
        <f>$J14-G14</f>
        <v>-244.12843115912347</v>
      </c>
      <c r="R14" s="32">
        <f>$J14-H14</f>
        <v>-267.54547375800939</v>
      </c>
    </row>
    <row r="15" spans="1:36" x14ac:dyDescent="0.25">
      <c r="B15" s="30" t="s">
        <v>16</v>
      </c>
      <c r="C15" s="31"/>
      <c r="D15" s="34">
        <v>3983.1193914992796</v>
      </c>
      <c r="E15" s="34">
        <v>3993.5506622000757</v>
      </c>
      <c r="F15" s="34"/>
      <c r="G15" s="34">
        <v>3936.9659940449706</v>
      </c>
      <c r="H15" s="34">
        <v>4008.2408415506152</v>
      </c>
      <c r="I15" s="34">
        <v>4227.1965546581214</v>
      </c>
      <c r="J15" s="34">
        <v>3885.0876892771676</v>
      </c>
      <c r="K15" s="33"/>
      <c r="L15" s="32">
        <f t="shared" ref="L15:L16" si="0">E15-D15</f>
        <v>10.431270700796176</v>
      </c>
      <c r="M15" s="32"/>
      <c r="N15" s="32">
        <f t="shared" ref="N15:O16" si="1">$I15-G15</f>
        <v>290.23056061315083</v>
      </c>
      <c r="O15" s="32">
        <f t="shared" si="1"/>
        <v>218.9557131075062</v>
      </c>
      <c r="P15" s="32"/>
      <c r="Q15" s="32">
        <f t="shared" ref="Q15:R16" si="2">$J15-G15</f>
        <v>-51.878304767803002</v>
      </c>
      <c r="R15" s="32">
        <f t="shared" si="2"/>
        <v>-123.15315227344763</v>
      </c>
    </row>
    <row r="16" spans="1:36" x14ac:dyDescent="0.25">
      <c r="B16" s="7" t="s">
        <v>17</v>
      </c>
      <c r="C16" s="31"/>
      <c r="D16" s="34">
        <v>-116.38320666957806</v>
      </c>
      <c r="E16" s="34">
        <v>-118.00254123495557</v>
      </c>
      <c r="F16" s="34"/>
      <c r="G16" s="34">
        <v>-234.04244571324526</v>
      </c>
      <c r="H16" s="34">
        <v>-279.86245219516263</v>
      </c>
      <c r="I16" s="34">
        <v>-435.60452131771467</v>
      </c>
      <c r="J16" s="34">
        <v>-460.80280389600449</v>
      </c>
      <c r="K16" s="33"/>
      <c r="L16" s="32">
        <f t="shared" si="0"/>
        <v>-1.619334565377514</v>
      </c>
      <c r="M16" s="32"/>
      <c r="N16" s="32">
        <f t="shared" si="1"/>
        <v>-201.56207560446941</v>
      </c>
      <c r="O16" s="32">
        <f t="shared" si="1"/>
        <v>-155.74206912255204</v>
      </c>
      <c r="P16" s="32"/>
      <c r="Q16" s="32">
        <f t="shared" si="2"/>
        <v>-226.76035818275923</v>
      </c>
      <c r="R16" s="32">
        <f t="shared" si="2"/>
        <v>-180.94035170084186</v>
      </c>
    </row>
    <row r="17" spans="1:36" ht="6" customHeight="1" x14ac:dyDescent="0.25">
      <c r="B17" s="30"/>
      <c r="C17" s="31"/>
      <c r="D17" s="34"/>
      <c r="E17" s="34"/>
      <c r="F17" s="34"/>
      <c r="G17" s="34"/>
      <c r="H17" s="34"/>
      <c r="I17" s="34"/>
      <c r="J17" s="34"/>
      <c r="K17" s="33"/>
      <c r="L17" s="32"/>
      <c r="M17" s="32"/>
      <c r="N17" s="32"/>
      <c r="O17" s="32"/>
      <c r="P17" s="32"/>
      <c r="Q17" s="32"/>
      <c r="R17" s="32"/>
    </row>
    <row r="18" spans="1:36" x14ac:dyDescent="0.25">
      <c r="B18" s="30" t="s">
        <v>18</v>
      </c>
      <c r="C18" s="31"/>
      <c r="D18" s="32">
        <f>SUM(D14:D16)</f>
        <v>7752.1413726159008</v>
      </c>
      <c r="E18" s="32">
        <f>SUM(E14:E16)</f>
        <v>7742.2779644778784</v>
      </c>
      <c r="F18" s="34"/>
      <c r="G18" s="32">
        <f>SUM(G14:G16)</f>
        <v>8066.3780632340477</v>
      </c>
      <c r="H18" s="32">
        <f>SUM(H14:H16)</f>
        <v>8115.2499468566621</v>
      </c>
      <c r="I18" s="32">
        <f>SUM(I14:I16)</f>
        <v>7962.4454709977563</v>
      </c>
      <c r="J18" s="32">
        <f>SUM(J14:J16)</f>
        <v>7543.6109691243619</v>
      </c>
      <c r="K18" s="33"/>
      <c r="L18" s="35">
        <f>SUM(L14:L16)</f>
        <v>-9.8634081380220522</v>
      </c>
      <c r="M18" s="35"/>
      <c r="N18" s="35">
        <f t="shared" ref="N18:R18" si="3">SUM(N14:N16)</f>
        <v>-103.93259223629124</v>
      </c>
      <c r="O18" s="35">
        <f t="shared" si="3"/>
        <v>-152.80447585890442</v>
      </c>
      <c r="P18" s="35"/>
      <c r="Q18" s="35">
        <f t="shared" si="3"/>
        <v>-522.76709410968567</v>
      </c>
      <c r="R18" s="35">
        <f t="shared" si="3"/>
        <v>-571.63897773229883</v>
      </c>
    </row>
    <row r="19" spans="1:36" ht="6" customHeight="1" thickBot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36" ht="6" customHeight="1" thickTop="1" x14ac:dyDescent="0.25"/>
    <row r="21" spans="1:36" ht="6" customHeight="1" x14ac:dyDescent="0.25"/>
    <row r="23" spans="1:36" x14ac:dyDescent="0.25">
      <c r="B23" s="7"/>
    </row>
    <row r="24" spans="1:36" s="3" customFormat="1" ht="18.75" x14ac:dyDescent="0.3">
      <c r="A24" s="1"/>
      <c r="B24" s="2" t="s">
        <v>0</v>
      </c>
      <c r="S24" s="37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5">
      <c r="B25" s="6" t="s">
        <v>1</v>
      </c>
    </row>
    <row r="26" spans="1:36" s="6" customFormat="1" x14ac:dyDescent="0.25">
      <c r="B26" s="6" t="s">
        <v>2</v>
      </c>
      <c r="S26" s="39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6" customFormat="1" x14ac:dyDescent="0.25">
      <c r="B27" s="36" t="s">
        <v>20</v>
      </c>
      <c r="S27" s="39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6" customHeight="1" thickBo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36" ht="6" customHeight="1" thickTop="1" x14ac:dyDescent="0.25"/>
    <row r="30" spans="1:36" s="13" customFormat="1" ht="30" x14ac:dyDescent="0.25">
      <c r="A30" s="11"/>
      <c r="B30" s="12"/>
      <c r="C30" s="11"/>
      <c r="K30" s="11"/>
      <c r="L30" s="14" t="s">
        <v>3</v>
      </c>
      <c r="M30" s="14"/>
      <c r="N30" s="14"/>
      <c r="O30" s="14"/>
      <c r="P30" s="14"/>
      <c r="Q30" s="14"/>
      <c r="R30" s="14"/>
      <c r="S30" s="40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s="15" customFormat="1" ht="6" customHeight="1" x14ac:dyDescent="0.25">
      <c r="A31" s="16"/>
      <c r="B31" s="12"/>
      <c r="C31" s="16"/>
      <c r="K31" s="16"/>
      <c r="L31" s="17"/>
      <c r="M31" s="17"/>
      <c r="N31" s="17"/>
      <c r="O31" s="17"/>
      <c r="P31" s="17"/>
      <c r="Q31" s="17"/>
      <c r="R31" s="17"/>
      <c r="S31" s="40"/>
    </row>
    <row r="32" spans="1:36" s="13" customFormat="1" x14ac:dyDescent="0.25">
      <c r="A32" s="11"/>
      <c r="B32" s="7"/>
      <c r="C32" s="11"/>
      <c r="D32" s="18">
        <v>2020</v>
      </c>
      <c r="E32" s="18"/>
      <c r="F32" s="11"/>
      <c r="G32" s="18">
        <v>2030</v>
      </c>
      <c r="H32" s="18"/>
      <c r="I32" s="18"/>
      <c r="J32" s="18"/>
      <c r="K32" s="11"/>
      <c r="L32" s="19">
        <v>2020</v>
      </c>
      <c r="M32" s="20"/>
      <c r="N32" s="19">
        <v>2030</v>
      </c>
      <c r="O32" s="19"/>
      <c r="P32" s="19"/>
      <c r="Q32" s="19"/>
      <c r="R32" s="19"/>
      <c r="S32" s="40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s="25" customFormat="1" ht="45" x14ac:dyDescent="0.25">
      <c r="A33" s="21"/>
      <c r="B33" s="22"/>
      <c r="C33" s="23"/>
      <c r="D33" s="23" t="s">
        <v>4</v>
      </c>
      <c r="E33" s="23" t="s">
        <v>5</v>
      </c>
      <c r="F33" s="23"/>
      <c r="G33" s="23" t="s">
        <v>6</v>
      </c>
      <c r="H33" s="23" t="s">
        <v>7</v>
      </c>
      <c r="I33" s="23" t="s">
        <v>8</v>
      </c>
      <c r="J33" s="23" t="s">
        <v>9</v>
      </c>
      <c r="K33" s="23"/>
      <c r="L33" s="23" t="s">
        <v>10</v>
      </c>
      <c r="M33" s="23"/>
      <c r="N33" s="23" t="s">
        <v>11</v>
      </c>
      <c r="O33" s="23" t="s">
        <v>12</v>
      </c>
      <c r="P33" s="23"/>
      <c r="Q33" s="23" t="s">
        <v>13</v>
      </c>
      <c r="R33" s="23" t="s">
        <v>14</v>
      </c>
      <c r="S33" s="41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6" customHeight="1" x14ac:dyDescent="0.25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36" ht="6" customHeight="1" x14ac:dyDescent="0.25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36" x14ac:dyDescent="0.25">
      <c r="B36" s="30" t="s">
        <v>15</v>
      </c>
      <c r="C36" s="31"/>
      <c r="D36" s="34">
        <v>3885.4051877861993</v>
      </c>
      <c r="E36" s="34">
        <v>3866.7298435127586</v>
      </c>
      <c r="F36" s="34"/>
      <c r="G36" s="34">
        <v>4363.4545149023224</v>
      </c>
      <c r="H36" s="34">
        <v>4386.8715575012084</v>
      </c>
      <c r="I36" s="34">
        <v>4170.8534376573498</v>
      </c>
      <c r="J36" s="34">
        <v>4119.326083743199</v>
      </c>
      <c r="K36" s="33"/>
      <c r="L36" s="32">
        <f>E36-D36</f>
        <v>-18.675344273440714</v>
      </c>
      <c r="M36" s="32"/>
      <c r="N36" s="32">
        <f>$I36-G36</f>
        <v>-192.60107724497266</v>
      </c>
      <c r="O36" s="32">
        <f>$I36-H36</f>
        <v>-216.01811984385859</v>
      </c>
      <c r="P36" s="32"/>
      <c r="Q36" s="32">
        <f>$J36-G36</f>
        <v>-244.12843115912347</v>
      </c>
      <c r="R36" s="32">
        <f>$J36-H36</f>
        <v>-267.54547375800939</v>
      </c>
    </row>
    <row r="37" spans="1:36" x14ac:dyDescent="0.25">
      <c r="B37" s="30" t="s">
        <v>16</v>
      </c>
      <c r="C37" s="31"/>
      <c r="D37" s="34">
        <v>3983.1193914992796</v>
      </c>
      <c r="E37" s="34">
        <v>3993.5506622000757</v>
      </c>
      <c r="F37" s="34"/>
      <c r="G37" s="34">
        <v>3936.9659940449706</v>
      </c>
      <c r="H37" s="34">
        <v>4007.9692289107602</v>
      </c>
      <c r="I37" s="34">
        <v>4226.6511490863159</v>
      </c>
      <c r="J37" s="34">
        <v>3884.2193793019787</v>
      </c>
      <c r="K37" s="33"/>
      <c r="L37" s="32">
        <f t="shared" ref="L37:L38" si="4">E37-D37</f>
        <v>10.431270700796176</v>
      </c>
      <c r="M37" s="32"/>
      <c r="N37" s="32">
        <f t="shared" ref="N37:O38" si="5">$I37-G37</f>
        <v>289.6851550413453</v>
      </c>
      <c r="O37" s="32">
        <f t="shared" si="5"/>
        <v>218.68192017555566</v>
      </c>
      <c r="P37" s="32"/>
      <c r="Q37" s="32">
        <f t="shared" ref="Q37:R38" si="6">$J37-G37</f>
        <v>-52.746614742991824</v>
      </c>
      <c r="R37" s="32">
        <f t="shared" si="6"/>
        <v>-123.74984960878146</v>
      </c>
    </row>
    <row r="38" spans="1:36" x14ac:dyDescent="0.25">
      <c r="B38" s="7" t="s">
        <v>17</v>
      </c>
      <c r="C38" s="31"/>
      <c r="D38" s="34">
        <v>-116.38320666957806</v>
      </c>
      <c r="E38" s="34">
        <v>-118.00254123495557</v>
      </c>
      <c r="F38" s="34"/>
      <c r="G38" s="34">
        <v>-9.3737043229085657</v>
      </c>
      <c r="H38" s="34">
        <v>-127.90387484841588</v>
      </c>
      <c r="I38" s="34">
        <v>-343.03764724512564</v>
      </c>
      <c r="J38" s="34">
        <v>-443.91231184949675</v>
      </c>
      <c r="K38" s="33"/>
      <c r="L38" s="32">
        <f t="shared" si="4"/>
        <v>-1.619334565377514</v>
      </c>
      <c r="M38" s="32"/>
      <c r="N38" s="32">
        <f t="shared" si="5"/>
        <v>-333.66394292221707</v>
      </c>
      <c r="O38" s="32">
        <f t="shared" si="5"/>
        <v>-215.13377239670976</v>
      </c>
      <c r="P38" s="32"/>
      <c r="Q38" s="32">
        <f t="shared" si="6"/>
        <v>-434.53860752658818</v>
      </c>
      <c r="R38" s="32">
        <f t="shared" si="6"/>
        <v>-316.00843700108089</v>
      </c>
    </row>
    <row r="39" spans="1:36" ht="6" customHeight="1" x14ac:dyDescent="0.25">
      <c r="B39" s="30"/>
      <c r="C39" s="31"/>
      <c r="D39" s="34"/>
      <c r="E39" s="34"/>
      <c r="F39" s="34"/>
      <c r="G39" s="34"/>
      <c r="H39" s="34"/>
      <c r="I39" s="34"/>
      <c r="J39" s="34"/>
      <c r="K39" s="33"/>
      <c r="L39" s="32"/>
      <c r="M39" s="32"/>
      <c r="N39" s="32"/>
      <c r="O39" s="32"/>
      <c r="P39" s="32"/>
      <c r="Q39" s="32"/>
      <c r="R39" s="32"/>
    </row>
    <row r="40" spans="1:36" x14ac:dyDescent="0.25">
      <c r="B40" s="30" t="s">
        <v>18</v>
      </c>
      <c r="C40" s="31"/>
      <c r="D40" s="32">
        <f>SUM(D36:D38)</f>
        <v>7752.1413726159008</v>
      </c>
      <c r="E40" s="32">
        <f>SUM(E36:E38)</f>
        <v>7742.2779644778784</v>
      </c>
      <c r="F40" s="34"/>
      <c r="G40" s="32">
        <f>SUM(G36:G38)</f>
        <v>8291.0468046243841</v>
      </c>
      <c r="H40" s="32">
        <f>SUM(H36:H38)</f>
        <v>8266.9369115635527</v>
      </c>
      <c r="I40" s="32">
        <f>SUM(I36:I38)</f>
        <v>8054.4669394985403</v>
      </c>
      <c r="J40" s="32">
        <f>SUM(J36:J38)</f>
        <v>7559.6331511956814</v>
      </c>
      <c r="K40" s="33"/>
      <c r="L40" s="35">
        <f>SUM(L36:L38)</f>
        <v>-9.8634081380220522</v>
      </c>
      <c r="M40" s="35"/>
      <c r="N40" s="35">
        <f t="shared" ref="N40:O40" si="7">SUM(N36:N38)</f>
        <v>-236.57986512584444</v>
      </c>
      <c r="O40" s="35">
        <f t="shared" si="7"/>
        <v>-212.46997206501268</v>
      </c>
      <c r="P40" s="35"/>
      <c r="Q40" s="35">
        <f t="shared" ref="Q40:R40" si="8">SUM(Q36:Q38)</f>
        <v>-731.41365342870347</v>
      </c>
      <c r="R40" s="35">
        <f t="shared" si="8"/>
        <v>-707.30376036787175</v>
      </c>
    </row>
    <row r="41" spans="1:36" ht="6" customHeight="1" thickBot="1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36" ht="6" customHeight="1" thickTop="1" x14ac:dyDescent="0.25"/>
    <row r="45" spans="1:36" s="3" customFormat="1" ht="18.75" x14ac:dyDescent="0.3">
      <c r="A45" s="1"/>
      <c r="B45" s="2" t="s">
        <v>0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B46" s="6" t="s">
        <v>1</v>
      </c>
      <c r="S46" s="7"/>
    </row>
    <row r="47" spans="1:36" s="6" customFormat="1" x14ac:dyDescent="0.25">
      <c r="B47" s="6" t="s">
        <v>2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ht="6" customHeight="1" thickBot="1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7"/>
    </row>
    <row r="49" spans="1:36" ht="6" customHeight="1" thickTop="1" x14ac:dyDescent="0.25">
      <c r="S49" s="7"/>
    </row>
    <row r="50" spans="1:36" s="13" customFormat="1" ht="30" x14ac:dyDescent="0.25">
      <c r="A50" s="11"/>
      <c r="B50" s="12"/>
      <c r="C50" s="11"/>
      <c r="K50" s="11"/>
      <c r="L50" s="14" t="s">
        <v>3</v>
      </c>
      <c r="M50" s="14"/>
      <c r="N50" s="14"/>
      <c r="O50" s="14"/>
      <c r="P50" s="14"/>
      <c r="Q50" s="14"/>
      <c r="R50" s="14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 s="15" customFormat="1" ht="6" customHeight="1" x14ac:dyDescent="0.25">
      <c r="A51" s="16"/>
      <c r="B51" s="12"/>
      <c r="C51" s="16"/>
      <c r="K51" s="16"/>
      <c r="L51" s="17"/>
      <c r="M51" s="17"/>
      <c r="N51" s="17"/>
      <c r="O51" s="17"/>
      <c r="P51" s="17"/>
      <c r="Q51" s="17"/>
      <c r="R51" s="17"/>
    </row>
    <row r="52" spans="1:36" s="13" customFormat="1" x14ac:dyDescent="0.25">
      <c r="A52" s="11"/>
      <c r="B52" s="12"/>
      <c r="C52" s="11"/>
      <c r="D52" s="18">
        <v>2020</v>
      </c>
      <c r="E52" s="18"/>
      <c r="F52" s="11"/>
      <c r="G52" s="42"/>
      <c r="H52" s="42"/>
      <c r="I52" s="42"/>
      <c r="J52" s="42"/>
      <c r="K52" s="11"/>
      <c r="L52" s="19">
        <v>2020</v>
      </c>
      <c r="M52" s="20"/>
      <c r="N52" s="17"/>
      <c r="O52" s="17"/>
      <c r="P52" s="17"/>
      <c r="Q52" s="17"/>
      <c r="R52" s="17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s="25" customFormat="1" ht="45" x14ac:dyDescent="0.25">
      <c r="A53" s="21"/>
      <c r="B53" s="22"/>
      <c r="C53" s="23"/>
      <c r="D53" s="23" t="s">
        <v>4</v>
      </c>
      <c r="E53" s="23" t="s">
        <v>21</v>
      </c>
      <c r="F53" s="23"/>
      <c r="G53" s="43"/>
      <c r="H53" s="43"/>
      <c r="I53" s="43"/>
      <c r="J53" s="43"/>
      <c r="K53" s="23"/>
      <c r="L53" s="23" t="s">
        <v>22</v>
      </c>
      <c r="M53" s="23"/>
      <c r="N53" s="43"/>
      <c r="O53" s="43"/>
      <c r="P53" s="43"/>
      <c r="Q53" s="43"/>
      <c r="R53" s="43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</row>
    <row r="54" spans="1:36" ht="6" customHeight="1" x14ac:dyDescent="0.25">
      <c r="B54" s="26"/>
      <c r="C54" s="27"/>
      <c r="D54" s="27"/>
      <c r="E54" s="27"/>
      <c r="F54" s="27"/>
      <c r="G54" s="44"/>
      <c r="H54" s="44"/>
      <c r="I54" s="44"/>
      <c r="J54" s="44"/>
      <c r="K54" s="27"/>
      <c r="L54" s="27"/>
      <c r="M54" s="27"/>
      <c r="N54" s="44"/>
      <c r="O54" s="44"/>
      <c r="P54" s="44"/>
      <c r="Q54" s="44"/>
      <c r="R54" s="44"/>
      <c r="S54" s="7"/>
    </row>
    <row r="55" spans="1:36" ht="6" customHeight="1" x14ac:dyDescent="0.25">
      <c r="B55" s="28"/>
      <c r="C55" s="29"/>
      <c r="D55" s="29"/>
      <c r="E55" s="29"/>
      <c r="F55" s="29"/>
      <c r="G55" s="31"/>
      <c r="H55" s="31"/>
      <c r="I55" s="31"/>
      <c r="J55" s="31"/>
      <c r="K55" s="29"/>
      <c r="L55" s="29"/>
      <c r="M55" s="29"/>
      <c r="N55" s="31"/>
      <c r="O55" s="31"/>
      <c r="P55" s="31"/>
      <c r="Q55" s="31"/>
      <c r="R55" s="31"/>
      <c r="S55" s="7"/>
    </row>
    <row r="56" spans="1:36" x14ac:dyDescent="0.25">
      <c r="B56" s="30" t="s">
        <v>15</v>
      </c>
      <c r="C56" s="31"/>
      <c r="D56" s="34">
        <v>3875.356736945907</v>
      </c>
      <c r="E56" s="34">
        <v>3749.9656986010496</v>
      </c>
      <c r="F56" s="32"/>
      <c r="G56" s="32"/>
      <c r="H56" s="32"/>
      <c r="I56" s="32"/>
      <c r="J56" s="32"/>
      <c r="K56" s="33"/>
      <c r="L56" s="32">
        <f>E56-D56</f>
        <v>-125.39103834485741</v>
      </c>
      <c r="M56" s="32"/>
      <c r="N56" s="32"/>
      <c r="O56" s="32"/>
      <c r="P56" s="32"/>
      <c r="Q56" s="32"/>
      <c r="R56" s="32"/>
      <c r="S56" s="7"/>
    </row>
    <row r="57" spans="1:36" x14ac:dyDescent="0.25">
      <c r="B57" s="30" t="s">
        <v>16</v>
      </c>
      <c r="C57" s="31"/>
      <c r="D57" s="34">
        <v>3965.2172816567236</v>
      </c>
      <c r="E57" s="34">
        <v>4014.6019720512163</v>
      </c>
      <c r="F57" s="32"/>
      <c r="G57" s="32"/>
      <c r="H57" s="32"/>
      <c r="I57" s="32"/>
      <c r="J57" s="32"/>
      <c r="K57" s="33"/>
      <c r="L57" s="32">
        <f t="shared" ref="L57:L58" si="9">E57-D57</f>
        <v>49.384690394492736</v>
      </c>
      <c r="M57" s="32"/>
      <c r="N57" s="32"/>
      <c r="O57" s="32"/>
      <c r="P57" s="32"/>
      <c r="Q57" s="32"/>
      <c r="R57" s="32"/>
      <c r="S57" s="7"/>
    </row>
    <row r="58" spans="1:36" x14ac:dyDescent="0.25">
      <c r="B58" s="7" t="s">
        <v>17</v>
      </c>
      <c r="C58" s="31"/>
      <c r="D58" s="34">
        <v>-116.20362245967779</v>
      </c>
      <c r="E58" s="34">
        <v>-136.99678042560927</v>
      </c>
      <c r="F58" s="32"/>
      <c r="G58" s="32"/>
      <c r="H58" s="32"/>
      <c r="I58" s="32"/>
      <c r="J58" s="32"/>
      <c r="K58" s="33"/>
      <c r="L58" s="32">
        <f t="shared" si="9"/>
        <v>-20.793157965931485</v>
      </c>
      <c r="M58" s="32"/>
      <c r="N58" s="32"/>
      <c r="O58" s="32"/>
      <c r="P58" s="32"/>
      <c r="Q58" s="32"/>
      <c r="R58" s="32"/>
      <c r="S58" s="7"/>
    </row>
    <row r="59" spans="1:36" ht="6" customHeight="1" x14ac:dyDescent="0.25">
      <c r="B59" s="30"/>
      <c r="C59" s="31"/>
      <c r="D59" s="34"/>
      <c r="E59" s="34"/>
      <c r="F59" s="34"/>
      <c r="G59" s="34"/>
      <c r="H59" s="34"/>
      <c r="I59" s="34"/>
      <c r="J59" s="34"/>
      <c r="K59" s="33"/>
      <c r="L59" s="32"/>
      <c r="M59" s="32"/>
      <c r="N59" s="32"/>
      <c r="O59" s="32"/>
      <c r="P59" s="32"/>
      <c r="Q59" s="32"/>
      <c r="R59" s="32"/>
      <c r="S59" s="7"/>
    </row>
    <row r="60" spans="1:36" x14ac:dyDescent="0.25">
      <c r="B60" s="30" t="s">
        <v>18</v>
      </c>
      <c r="C60" s="31"/>
      <c r="D60" s="32">
        <f t="shared" ref="D60:E60" si="10">SUM(D56:D58)</f>
        <v>7724.3703961429528</v>
      </c>
      <c r="E60" s="32">
        <f t="shared" si="10"/>
        <v>7627.570890226657</v>
      </c>
      <c r="F60" s="34"/>
      <c r="G60" s="32"/>
      <c r="H60" s="32"/>
      <c r="I60" s="32"/>
      <c r="J60" s="32"/>
      <c r="K60" s="33"/>
      <c r="L60" s="35">
        <f>SUM(L56:L58)</f>
        <v>-96.799505916296155</v>
      </c>
      <c r="M60" s="32"/>
      <c r="N60" s="32"/>
      <c r="O60" s="32"/>
      <c r="P60" s="32"/>
      <c r="Q60" s="32"/>
      <c r="R60" s="32"/>
      <c r="S60" s="7"/>
    </row>
    <row r="61" spans="1:36" ht="6" customHeight="1" thickBot="1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7"/>
    </row>
    <row r="62" spans="1:36" ht="6" customHeight="1" thickTop="1" x14ac:dyDescent="0.25">
      <c r="S62" s="7"/>
    </row>
  </sheetData>
  <conditionalFormatting sqref="D14 I14:I18 L17:O17 N14:O16 C15:D18 F14:G18 Q14:R17">
    <cfRule type="cellIs" dxfId="36" priority="62" operator="equal">
      <formula>0</formula>
    </cfRule>
  </conditionalFormatting>
  <conditionalFormatting sqref="C14">
    <cfRule type="cellIs" dxfId="35" priority="61" operator="equal">
      <formula>0</formula>
    </cfRule>
  </conditionalFormatting>
  <conditionalFormatting sqref="J14:J18">
    <cfRule type="cellIs" dxfId="34" priority="59" operator="equal">
      <formula>0</formula>
    </cfRule>
  </conditionalFormatting>
  <conditionalFormatting sqref="H14:H18">
    <cfRule type="cellIs" dxfId="33" priority="60" operator="equal">
      <formula>0</formula>
    </cfRule>
  </conditionalFormatting>
  <conditionalFormatting sqref="L14:M16">
    <cfRule type="cellIs" dxfId="32" priority="58" operator="equal">
      <formula>0</formula>
    </cfRule>
  </conditionalFormatting>
  <conditionalFormatting sqref="L18:M18">
    <cfRule type="cellIs" dxfId="31" priority="57" operator="equal">
      <formula>0</formula>
    </cfRule>
  </conditionalFormatting>
  <conditionalFormatting sqref="N18:O18 Q18:R18">
    <cfRule type="cellIs" dxfId="30" priority="56" operator="equal">
      <formula>0</formula>
    </cfRule>
  </conditionalFormatting>
  <conditionalFormatting sqref="P17">
    <cfRule type="cellIs" dxfId="29" priority="54" operator="equal">
      <formula>0</formula>
    </cfRule>
  </conditionalFormatting>
  <conditionalFormatting sqref="P14:P16">
    <cfRule type="cellIs" dxfId="28" priority="53" operator="equal">
      <formula>0</formula>
    </cfRule>
  </conditionalFormatting>
  <conditionalFormatting sqref="P18">
    <cfRule type="cellIs" dxfId="27" priority="52" operator="equal">
      <formula>0</formula>
    </cfRule>
  </conditionalFormatting>
  <conditionalFormatting sqref="C37:C40">
    <cfRule type="cellIs" dxfId="26" priority="40" operator="equal">
      <formula>0</formula>
    </cfRule>
  </conditionalFormatting>
  <conditionalFormatting sqref="C36">
    <cfRule type="cellIs" dxfId="25" priority="39" operator="equal">
      <formula>0</formula>
    </cfRule>
  </conditionalFormatting>
  <conditionalFormatting sqref="E36:E40">
    <cfRule type="cellIs" dxfId="24" priority="16" operator="equal">
      <formula>0</formula>
    </cfRule>
  </conditionalFormatting>
  <conditionalFormatting sqref="E14:E18">
    <cfRule type="cellIs" dxfId="23" priority="27" operator="equal">
      <formula>0</formula>
    </cfRule>
  </conditionalFormatting>
  <conditionalFormatting sqref="I36:I40 L39:O39 N36:O38 D36:D40 F36:G40 Q36:R39">
    <cfRule type="cellIs" dxfId="22" priority="26" operator="equal">
      <formula>0</formula>
    </cfRule>
  </conditionalFormatting>
  <conditionalFormatting sqref="J36:J40">
    <cfRule type="cellIs" dxfId="21" priority="24" operator="equal">
      <formula>0</formula>
    </cfRule>
  </conditionalFormatting>
  <conditionalFormatting sqref="H36:H40">
    <cfRule type="cellIs" dxfId="20" priority="25" operator="equal">
      <formula>0</formula>
    </cfRule>
  </conditionalFormatting>
  <conditionalFormatting sqref="P56:P58">
    <cfRule type="cellIs" dxfId="19" priority="6" operator="equal">
      <formula>0</formula>
    </cfRule>
  </conditionalFormatting>
  <conditionalFormatting sqref="L36:M38">
    <cfRule type="cellIs" dxfId="18" priority="23" operator="equal">
      <formula>0</formula>
    </cfRule>
  </conditionalFormatting>
  <conditionalFormatting sqref="L40:M40">
    <cfRule type="cellIs" dxfId="17" priority="22" operator="equal">
      <formula>0</formula>
    </cfRule>
  </conditionalFormatting>
  <conditionalFormatting sqref="N40:O40 Q40:R40">
    <cfRule type="cellIs" dxfId="16" priority="21" operator="equal">
      <formula>0</formula>
    </cfRule>
  </conditionalFormatting>
  <conditionalFormatting sqref="P39">
    <cfRule type="cellIs" dxfId="15" priority="19" operator="equal">
      <formula>0</formula>
    </cfRule>
  </conditionalFormatting>
  <conditionalFormatting sqref="P36:P38">
    <cfRule type="cellIs" dxfId="14" priority="18" operator="equal">
      <formula>0</formula>
    </cfRule>
  </conditionalFormatting>
  <conditionalFormatting sqref="P40">
    <cfRule type="cellIs" dxfId="13" priority="17" operator="equal">
      <formula>0</formula>
    </cfRule>
  </conditionalFormatting>
  <conditionalFormatting sqref="D56 I56:I60 M59:O59 N56:O58 C57:D59 Q56:R59 E56:G59 F60:G60 C60">
    <cfRule type="cellIs" dxfId="12" priority="15" operator="equal">
      <formula>0</formula>
    </cfRule>
  </conditionalFormatting>
  <conditionalFormatting sqref="C56">
    <cfRule type="cellIs" dxfId="11" priority="14" operator="equal">
      <formula>0</formula>
    </cfRule>
  </conditionalFormatting>
  <conditionalFormatting sqref="J56:J60">
    <cfRule type="cellIs" dxfId="10" priority="12" operator="equal">
      <formula>0</formula>
    </cfRule>
  </conditionalFormatting>
  <conditionalFormatting sqref="H56:H60">
    <cfRule type="cellIs" dxfId="9" priority="13" operator="equal">
      <formula>0</formula>
    </cfRule>
  </conditionalFormatting>
  <conditionalFormatting sqref="M56:M58">
    <cfRule type="cellIs" dxfId="8" priority="11" operator="equal">
      <formula>0</formula>
    </cfRule>
  </conditionalFormatting>
  <conditionalFormatting sqref="M60">
    <cfRule type="cellIs" dxfId="7" priority="10" operator="equal">
      <formula>0</formula>
    </cfRule>
  </conditionalFormatting>
  <conditionalFormatting sqref="N60:O60 Q60:R60">
    <cfRule type="cellIs" dxfId="6" priority="9" operator="equal">
      <formula>0</formula>
    </cfRule>
  </conditionalFormatting>
  <conditionalFormatting sqref="P59">
    <cfRule type="cellIs" dxfId="5" priority="7" operator="equal">
      <formula>0</formula>
    </cfRule>
  </conditionalFormatting>
  <conditionalFormatting sqref="P60">
    <cfRule type="cellIs" dxfId="4" priority="5" operator="equal">
      <formula>0</formula>
    </cfRule>
  </conditionalFormatting>
  <conditionalFormatting sqref="L59">
    <cfRule type="cellIs" dxfId="3" priority="4" operator="equal">
      <formula>0</formula>
    </cfRule>
  </conditionalFormatting>
  <conditionalFormatting sqref="L56:L58">
    <cfRule type="cellIs" dxfId="2" priority="3" operator="equal">
      <formula>0</formula>
    </cfRule>
  </conditionalFormatting>
  <conditionalFormatting sqref="L60">
    <cfRule type="cellIs" dxfId="1" priority="2" operator="equal">
      <formula>0</formula>
    </cfRule>
  </conditionalFormatting>
  <conditionalFormatting sqref="D60:E60">
    <cfRule type="cellIs" dxfId="0" priority="1" operator="equal">
      <formula>0</formula>
    </cfRule>
  </conditionalFormatting>
  <printOptions horizontalCentered="1" verticalCentered="1"/>
  <pageMargins left="0.7" right="0.7" top="0.75" bottom="0.75" header="0.3" footer="0.3"/>
  <pageSetup scale="61" orientation="portrait" horizontalDpi="1200" verticalDpi="1200" r:id="rId1"/>
  <headerFooter>
    <oddFooter>&amp;L&amp;F [&amp;A]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2016-06-27T16:30:00+00:00</PostDate>
    <ExpireDate xmlns="2613f182-e424-487f-ac7f-33bed2fc986a">2023-06-03T23:53:23+00:00</ExpireDate>
    <Content_x0020_Owner xmlns="2613f182-e424-487f-ac7f-33bed2fc986a">
      <UserInfo>
        <DisplayName>Millar, Neil</DisplayName>
        <AccountId>141</AccountId>
        <AccountType/>
      </UserInfo>
    </Content_x0020_Owner>
    <ISOContributor xmlns="2613f182-e424-487f-ac7f-33bed2fc986a">
      <UserInfo>
        <DisplayName>Le Vine, Debi</DisplayName>
        <AccountId>147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Millar, Neil</ISOOwner>
    <ISOSummary xmlns="2613f182-e424-487f-ac7f-33bed2fc986a">Senate Bill 350 study data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The Brattle Group|1ed636cf-b394-407e-a646-b4ca0f01f65a</ParentISOGroups>
    <Orig_x0020_Post_x0020_Date xmlns="5bcbeff6-7c02-4b0f-b125-f1b3d566cc14">2021-06-03T23:47:53+00:00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2eb40a4b-d29d-4df3-b50e-702022845216</CrawlableUniqueID>
  </documentManagement>
</p:properties>
</file>

<file path=customXml/itemProps1.xml><?xml version="1.0" encoding="utf-8"?>
<ds:datastoreItem xmlns:ds="http://schemas.openxmlformats.org/officeDocument/2006/customXml" ds:itemID="{E01F7F37-3C07-4934-AE86-96A97EC622B3}"/>
</file>

<file path=customXml/itemProps2.xml><?xml version="1.0" encoding="utf-8"?>
<ds:datastoreItem xmlns:ds="http://schemas.openxmlformats.org/officeDocument/2006/customXml" ds:itemID="{347E9DDB-D4D1-46D6-B8C1-708DFD168853}"/>
</file>

<file path=customXml/itemProps3.xml><?xml version="1.0" encoding="utf-8"?>
<ds:datastoreItem xmlns:ds="http://schemas.openxmlformats.org/officeDocument/2006/customXml" ds:itemID="{F629903A-4C6C-474E-91B1-2E94CD0D9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annual</vt:lpstr>
      <vt:lpstr>'TEAM annual'!Print_Area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Brattle SB350 Study (TEAM annual) PUBLIC</dc:title>
  <dc:creator/>
  <cp:lastModifiedBy/>
  <dcterms:created xsi:type="dcterms:W3CDTF">2016-06-02T18:27:33Z</dcterms:created>
  <dcterms:modified xsi:type="dcterms:W3CDTF">2016-06-03T21:23:56Z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