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worksheets/sheet5.xml" ContentType="application/vnd.openxmlformats-officedocument.spreadsheetml.workshee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hart5.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5415" windowHeight="7845"/>
  </bookViews>
  <sheets>
    <sheet name="Summary of ramp needs " sheetId="1" r:id="rId1"/>
    <sheet name="2014 Ramp Dist" sheetId="9" r:id="rId2"/>
    <sheet name="Ramps and Ramp Durations" sheetId="3" r:id="rId3"/>
    <sheet name="RPS Build out Data" sheetId="13" r:id="rId4"/>
    <sheet name="Peak to Trough" sheetId="14" r:id="rId5"/>
  </sheets>
  <calcPr calcId="145621"/>
</workbook>
</file>

<file path=xl/calcChain.xml><?xml version="1.0" encoding="utf-8"?>
<calcChain xmlns="http://schemas.openxmlformats.org/spreadsheetml/2006/main">
  <c r="D2" i="1" l="1"/>
  <c r="D44" i="9" l="1"/>
  <c r="E44" i="9"/>
  <c r="F44" i="9"/>
  <c r="G44" i="9"/>
  <c r="H44" i="9"/>
  <c r="I44" i="9"/>
  <c r="J44" i="9"/>
  <c r="K44" i="9"/>
  <c r="L44" i="9"/>
  <c r="M44" i="9"/>
  <c r="N44" i="9"/>
  <c r="C44" i="9"/>
  <c r="E3" i="1" l="1"/>
  <c r="F3" i="1"/>
  <c r="E4" i="1"/>
  <c r="F4" i="1"/>
  <c r="E5" i="1"/>
  <c r="F5" i="1"/>
  <c r="E6" i="1"/>
  <c r="F6" i="1"/>
  <c r="E7" i="1"/>
  <c r="F7" i="1"/>
  <c r="E8" i="1"/>
  <c r="F8" i="1"/>
  <c r="E9" i="1"/>
  <c r="F9" i="1"/>
  <c r="E10" i="1"/>
  <c r="F10" i="1"/>
  <c r="E11" i="1"/>
  <c r="F11" i="1"/>
  <c r="E12" i="1"/>
  <c r="F12" i="1"/>
  <c r="E13" i="1"/>
  <c r="F13" i="1"/>
  <c r="F2" i="1"/>
  <c r="E2" i="1"/>
  <c r="D3" i="1"/>
  <c r="D4" i="1"/>
  <c r="D5" i="1"/>
  <c r="D6" i="1"/>
  <c r="D7" i="1"/>
  <c r="D8" i="1"/>
  <c r="D9" i="1"/>
  <c r="D10" i="1"/>
  <c r="D11" i="1"/>
  <c r="D12" i="1"/>
  <c r="D13" i="1"/>
  <c r="E57" i="1"/>
  <c r="E56" i="1"/>
  <c r="E55" i="1"/>
  <c r="E54" i="1"/>
  <c r="E53" i="1"/>
  <c r="E52" i="1"/>
  <c r="E51" i="1"/>
  <c r="E50" i="1"/>
  <c r="E49" i="1"/>
  <c r="E48" i="1"/>
  <c r="E47" i="1"/>
  <c r="E46" i="1"/>
  <c r="E43" i="1"/>
  <c r="E42" i="1"/>
  <c r="E41" i="1"/>
  <c r="E40" i="1"/>
  <c r="E39" i="1"/>
  <c r="E38" i="1"/>
  <c r="E37" i="1"/>
  <c r="E36" i="1"/>
  <c r="E35" i="1"/>
  <c r="E34" i="1"/>
  <c r="E33" i="1"/>
  <c r="E32" i="1"/>
  <c r="E19" i="1"/>
  <c r="E20" i="1"/>
  <c r="E21" i="1"/>
  <c r="E22" i="1"/>
  <c r="E23" i="1"/>
  <c r="E24" i="1"/>
  <c r="E25" i="1"/>
  <c r="E26" i="1"/>
  <c r="E27" i="1"/>
  <c r="E28" i="1"/>
  <c r="E29" i="1"/>
  <c r="E18" i="1"/>
  <c r="S10" i="3"/>
  <c r="T10" i="3"/>
  <c r="R10" i="3"/>
  <c r="R6" i="3"/>
  <c r="S6" i="3"/>
  <c r="T6" i="3"/>
  <c r="R7" i="3"/>
  <c r="S7" i="3"/>
  <c r="T7" i="3"/>
  <c r="R8" i="3"/>
  <c r="S8" i="3"/>
  <c r="T8" i="3"/>
  <c r="R9" i="3"/>
  <c r="S9" i="3"/>
  <c r="T9" i="3"/>
  <c r="R11" i="3"/>
  <c r="S11" i="3"/>
  <c r="T11" i="3"/>
  <c r="O4" i="3"/>
  <c r="N4" i="3"/>
  <c r="O101" i="3"/>
  <c r="N5" i="3"/>
  <c r="O5" i="3"/>
  <c r="N6" i="3"/>
  <c r="O6" i="3"/>
  <c r="N7" i="3"/>
  <c r="O7" i="3"/>
  <c r="N8" i="3"/>
  <c r="O8" i="3"/>
  <c r="N9" i="3"/>
  <c r="O9" i="3"/>
  <c r="N10" i="3"/>
  <c r="O10" i="3"/>
  <c r="N11" i="3"/>
  <c r="O11" i="3"/>
  <c r="N12" i="3"/>
  <c r="O12" i="3"/>
  <c r="N13" i="3"/>
  <c r="O13" i="3"/>
  <c r="N14" i="3"/>
  <c r="O14" i="3"/>
  <c r="N15" i="3"/>
  <c r="O15" i="3"/>
  <c r="N16" i="3"/>
  <c r="O16" i="3"/>
  <c r="N17" i="3"/>
  <c r="O17" i="3"/>
  <c r="N18" i="3"/>
  <c r="O18" i="3"/>
  <c r="N19" i="3"/>
  <c r="O19" i="3"/>
  <c r="N20" i="3"/>
  <c r="O20" i="3"/>
  <c r="N21" i="3"/>
  <c r="O21" i="3"/>
  <c r="N22" i="3"/>
  <c r="O22" i="3"/>
  <c r="N23" i="3"/>
  <c r="O23" i="3"/>
  <c r="N24" i="3"/>
  <c r="O24" i="3"/>
  <c r="N25" i="3"/>
  <c r="O25" i="3"/>
  <c r="N26" i="3"/>
  <c r="O26" i="3"/>
  <c r="N27" i="3"/>
  <c r="O27" i="3"/>
  <c r="N28" i="3"/>
  <c r="O28" i="3"/>
  <c r="N29" i="3"/>
  <c r="O29" i="3"/>
  <c r="N30" i="3"/>
  <c r="O30" i="3"/>
  <c r="N31" i="3"/>
  <c r="O31" i="3"/>
  <c r="N32" i="3"/>
  <c r="O32" i="3"/>
  <c r="N33" i="3"/>
  <c r="O33" i="3"/>
  <c r="N34" i="3"/>
  <c r="O34" i="3"/>
  <c r="N35" i="3"/>
  <c r="O35" i="3"/>
  <c r="N36" i="3"/>
  <c r="O36" i="3"/>
  <c r="N37" i="3"/>
  <c r="O37" i="3"/>
  <c r="N38" i="3"/>
  <c r="O38" i="3"/>
  <c r="N39" i="3"/>
  <c r="O39" i="3"/>
  <c r="N40" i="3"/>
  <c r="O40" i="3"/>
  <c r="N41" i="3"/>
  <c r="O41" i="3"/>
  <c r="N42" i="3"/>
  <c r="O42" i="3"/>
  <c r="N43" i="3"/>
  <c r="O43" i="3"/>
  <c r="N44" i="3"/>
  <c r="O44" i="3"/>
  <c r="N45" i="3"/>
  <c r="O45" i="3"/>
  <c r="N46" i="3"/>
  <c r="O46" i="3"/>
  <c r="N47" i="3"/>
  <c r="O47" i="3"/>
  <c r="N48" i="3"/>
  <c r="O48" i="3"/>
  <c r="N49" i="3"/>
  <c r="O49" i="3"/>
  <c r="N50" i="3"/>
  <c r="O50" i="3"/>
  <c r="N51" i="3"/>
  <c r="O51" i="3"/>
  <c r="N52" i="3"/>
  <c r="O52" i="3"/>
  <c r="N53" i="3"/>
  <c r="O53" i="3"/>
  <c r="N54" i="3"/>
  <c r="O54" i="3"/>
  <c r="N55" i="3"/>
  <c r="O55" i="3"/>
  <c r="N56" i="3"/>
  <c r="O56" i="3"/>
  <c r="N57" i="3"/>
  <c r="O57" i="3"/>
  <c r="N58" i="3"/>
  <c r="O58" i="3"/>
  <c r="N59" i="3"/>
  <c r="O59" i="3"/>
  <c r="N60" i="3"/>
  <c r="O60" i="3"/>
  <c r="N61" i="3"/>
  <c r="O61" i="3"/>
  <c r="N62" i="3"/>
  <c r="O62" i="3"/>
  <c r="N63" i="3"/>
  <c r="O63" i="3"/>
  <c r="N64" i="3"/>
  <c r="O64" i="3"/>
  <c r="N65" i="3"/>
  <c r="O65" i="3"/>
  <c r="N66" i="3"/>
  <c r="O66" i="3"/>
  <c r="N67" i="3"/>
  <c r="O67" i="3"/>
  <c r="N68" i="3"/>
  <c r="O68" i="3"/>
  <c r="N69" i="3"/>
  <c r="O69" i="3"/>
  <c r="N70" i="3"/>
  <c r="O70" i="3"/>
  <c r="N71" i="3"/>
  <c r="O71" i="3"/>
  <c r="N72" i="3"/>
  <c r="O72" i="3"/>
  <c r="N73" i="3"/>
  <c r="O73" i="3"/>
  <c r="N74" i="3"/>
  <c r="O74" i="3"/>
  <c r="N75" i="3"/>
  <c r="O75" i="3"/>
  <c r="N76" i="3"/>
  <c r="O76" i="3"/>
  <c r="N77" i="3"/>
  <c r="O77" i="3"/>
  <c r="N78" i="3"/>
  <c r="O78" i="3"/>
  <c r="N79" i="3"/>
  <c r="O79" i="3"/>
  <c r="N80" i="3"/>
  <c r="O80" i="3"/>
  <c r="N81" i="3"/>
  <c r="O81" i="3"/>
  <c r="N82" i="3"/>
  <c r="O82" i="3"/>
  <c r="N83" i="3"/>
  <c r="O83" i="3"/>
  <c r="N84" i="3"/>
  <c r="O84" i="3"/>
  <c r="N85" i="3"/>
  <c r="O85" i="3"/>
  <c r="N86" i="3"/>
  <c r="O86" i="3"/>
  <c r="N87" i="3"/>
  <c r="O87" i="3"/>
  <c r="N88" i="3"/>
  <c r="O88" i="3"/>
  <c r="N89" i="3"/>
  <c r="O89" i="3"/>
  <c r="N90" i="3"/>
  <c r="O90" i="3"/>
  <c r="N91" i="3"/>
  <c r="O91" i="3"/>
  <c r="N92" i="3"/>
  <c r="O92" i="3"/>
  <c r="N93" i="3"/>
  <c r="O93" i="3"/>
  <c r="N94" i="3"/>
  <c r="O94" i="3"/>
  <c r="N95" i="3"/>
  <c r="O95" i="3"/>
  <c r="N96" i="3"/>
  <c r="O96" i="3"/>
  <c r="N97" i="3"/>
  <c r="O97" i="3"/>
  <c r="N98" i="3"/>
  <c r="O98" i="3"/>
  <c r="N99" i="3"/>
  <c r="O99" i="3"/>
  <c r="N100" i="3"/>
  <c r="O100" i="3"/>
  <c r="N101" i="3"/>
  <c r="N102" i="3"/>
  <c r="O102" i="3"/>
  <c r="N103" i="3"/>
  <c r="O103" i="3"/>
  <c r="N104" i="3"/>
  <c r="O104" i="3"/>
  <c r="N105" i="3"/>
  <c r="O105" i="3"/>
  <c r="N106" i="3"/>
  <c r="O106" i="3"/>
  <c r="N107" i="3"/>
  <c r="O107" i="3"/>
  <c r="N108" i="3"/>
  <c r="O108" i="3"/>
  <c r="N109" i="3"/>
  <c r="O109" i="3"/>
  <c r="N110" i="3"/>
  <c r="O110" i="3"/>
  <c r="N111" i="3"/>
  <c r="O111" i="3"/>
  <c r="N112" i="3"/>
  <c r="O112" i="3"/>
  <c r="N113" i="3"/>
  <c r="O113" i="3"/>
  <c r="N114" i="3"/>
  <c r="O114" i="3"/>
  <c r="N115" i="3"/>
  <c r="O115" i="3"/>
  <c r="N116" i="3"/>
  <c r="O116" i="3"/>
  <c r="N117" i="3"/>
  <c r="O117" i="3"/>
  <c r="N118" i="3"/>
  <c r="O118" i="3"/>
  <c r="N119" i="3"/>
  <c r="O119" i="3"/>
  <c r="N120" i="3"/>
  <c r="O120" i="3"/>
  <c r="N121" i="3"/>
  <c r="O121" i="3"/>
  <c r="N122" i="3"/>
  <c r="O122" i="3"/>
  <c r="N123" i="3"/>
  <c r="O123" i="3"/>
  <c r="N124" i="3"/>
  <c r="O124" i="3"/>
  <c r="N125" i="3"/>
  <c r="O125" i="3"/>
  <c r="N126" i="3"/>
  <c r="O126" i="3"/>
  <c r="N127" i="3"/>
  <c r="O127" i="3"/>
  <c r="N128" i="3"/>
  <c r="O128" i="3"/>
  <c r="N129" i="3"/>
  <c r="O129" i="3"/>
  <c r="N130" i="3"/>
  <c r="O130" i="3"/>
  <c r="N131" i="3"/>
  <c r="O131" i="3"/>
  <c r="N132" i="3"/>
  <c r="O132" i="3"/>
  <c r="N133" i="3"/>
  <c r="O133" i="3"/>
  <c r="N134" i="3"/>
  <c r="O134" i="3"/>
  <c r="N135" i="3"/>
  <c r="O135" i="3"/>
  <c r="N136" i="3"/>
  <c r="O136" i="3"/>
  <c r="N137" i="3"/>
  <c r="O137" i="3"/>
  <c r="N138" i="3"/>
  <c r="O138" i="3"/>
  <c r="N139" i="3"/>
  <c r="O139" i="3"/>
  <c r="N140" i="3"/>
  <c r="O140" i="3"/>
  <c r="N141" i="3"/>
  <c r="O141" i="3"/>
  <c r="N142" i="3"/>
  <c r="O142" i="3"/>
  <c r="N143" i="3"/>
  <c r="O143" i="3"/>
  <c r="N144" i="3"/>
  <c r="O144" i="3"/>
  <c r="N145" i="3"/>
  <c r="O145" i="3"/>
  <c r="N146" i="3"/>
  <c r="O146" i="3"/>
  <c r="N147" i="3"/>
  <c r="O147" i="3"/>
  <c r="N148" i="3"/>
  <c r="O148" i="3"/>
  <c r="N149" i="3"/>
  <c r="O149" i="3"/>
  <c r="N150" i="3"/>
  <c r="O150" i="3"/>
  <c r="N151" i="3"/>
  <c r="O151" i="3"/>
  <c r="N152" i="3"/>
  <c r="O152" i="3"/>
  <c r="N153" i="3"/>
  <c r="O153" i="3"/>
  <c r="N154" i="3"/>
  <c r="O154" i="3"/>
  <c r="N155" i="3"/>
  <c r="O155" i="3"/>
  <c r="N156" i="3"/>
  <c r="O156" i="3"/>
  <c r="N157" i="3"/>
  <c r="O157" i="3"/>
  <c r="N158" i="3"/>
  <c r="O158" i="3"/>
  <c r="N159" i="3"/>
  <c r="O159" i="3"/>
  <c r="N160" i="3"/>
  <c r="O160" i="3"/>
  <c r="N161" i="3"/>
  <c r="O161" i="3"/>
  <c r="N162" i="3"/>
  <c r="O162" i="3"/>
  <c r="N163" i="3"/>
  <c r="O163" i="3"/>
  <c r="N164" i="3"/>
  <c r="O164" i="3"/>
  <c r="N165" i="3"/>
  <c r="O165" i="3"/>
  <c r="N166" i="3"/>
  <c r="O166" i="3"/>
  <c r="N167" i="3"/>
  <c r="O167" i="3"/>
  <c r="N168" i="3"/>
  <c r="O168" i="3"/>
  <c r="N169" i="3"/>
  <c r="O169" i="3"/>
  <c r="N170" i="3"/>
  <c r="O170" i="3"/>
  <c r="N171" i="3"/>
  <c r="O171" i="3"/>
  <c r="N172" i="3"/>
  <c r="O172" i="3"/>
  <c r="N173" i="3"/>
  <c r="O173" i="3"/>
  <c r="N174" i="3"/>
  <c r="O174" i="3"/>
  <c r="N175" i="3"/>
  <c r="O175" i="3"/>
  <c r="N176" i="3"/>
  <c r="O176" i="3"/>
  <c r="N177" i="3"/>
  <c r="O177" i="3"/>
  <c r="N178" i="3"/>
  <c r="O178" i="3"/>
  <c r="N179" i="3"/>
  <c r="O179" i="3"/>
  <c r="N180" i="3"/>
  <c r="O180" i="3"/>
  <c r="N181" i="3"/>
  <c r="O181" i="3"/>
  <c r="N182" i="3"/>
  <c r="O182" i="3"/>
  <c r="N183" i="3"/>
  <c r="O183" i="3"/>
  <c r="N184" i="3"/>
  <c r="O184" i="3"/>
  <c r="N185" i="3"/>
  <c r="O185" i="3"/>
  <c r="N186" i="3"/>
  <c r="O186" i="3"/>
  <c r="N187" i="3"/>
  <c r="O187" i="3"/>
  <c r="N188" i="3"/>
  <c r="O188" i="3"/>
  <c r="N189" i="3"/>
  <c r="O189" i="3"/>
  <c r="N190" i="3"/>
  <c r="O190" i="3"/>
  <c r="N191" i="3"/>
  <c r="O191" i="3"/>
  <c r="N192" i="3"/>
  <c r="O192" i="3"/>
  <c r="N193" i="3"/>
  <c r="O193" i="3"/>
  <c r="N194" i="3"/>
  <c r="O194" i="3"/>
  <c r="N195" i="3"/>
  <c r="O195" i="3"/>
  <c r="N196" i="3"/>
  <c r="O196" i="3"/>
  <c r="N197" i="3"/>
  <c r="O197" i="3"/>
  <c r="N198" i="3"/>
  <c r="O198" i="3"/>
  <c r="N199" i="3"/>
  <c r="O199" i="3"/>
  <c r="N200" i="3"/>
  <c r="O200" i="3"/>
  <c r="N201" i="3"/>
  <c r="O201" i="3"/>
  <c r="N202" i="3"/>
  <c r="O202" i="3"/>
  <c r="N203" i="3"/>
  <c r="O203" i="3"/>
  <c r="N204" i="3"/>
  <c r="O204" i="3"/>
  <c r="N205" i="3"/>
  <c r="O205" i="3"/>
  <c r="N206" i="3"/>
  <c r="O206" i="3"/>
  <c r="N207" i="3"/>
  <c r="O207" i="3"/>
  <c r="N208" i="3"/>
  <c r="O208" i="3"/>
  <c r="N209" i="3"/>
  <c r="O209" i="3"/>
  <c r="N210" i="3"/>
  <c r="O210" i="3"/>
  <c r="N211" i="3"/>
  <c r="O211" i="3"/>
  <c r="N212" i="3"/>
  <c r="O212" i="3"/>
  <c r="N213" i="3"/>
  <c r="O213" i="3"/>
  <c r="N214" i="3"/>
  <c r="O214" i="3"/>
  <c r="N215" i="3"/>
  <c r="O215" i="3"/>
  <c r="N216" i="3"/>
  <c r="O216" i="3"/>
  <c r="N217" i="3"/>
  <c r="O217" i="3"/>
  <c r="N218" i="3"/>
  <c r="O218" i="3"/>
  <c r="N219" i="3"/>
  <c r="O219" i="3"/>
  <c r="N220" i="3"/>
  <c r="O220" i="3"/>
  <c r="N221" i="3"/>
  <c r="O221" i="3"/>
  <c r="N222" i="3"/>
  <c r="O222" i="3"/>
  <c r="N223" i="3"/>
  <c r="O223" i="3"/>
  <c r="N224" i="3"/>
  <c r="O224" i="3"/>
  <c r="N225" i="3"/>
  <c r="O225" i="3"/>
  <c r="N226" i="3"/>
  <c r="O226" i="3"/>
  <c r="N227" i="3"/>
  <c r="O227" i="3"/>
  <c r="N228" i="3"/>
  <c r="O228" i="3"/>
  <c r="N229" i="3"/>
  <c r="O229" i="3"/>
  <c r="N230" i="3"/>
  <c r="O230" i="3"/>
  <c r="N231" i="3"/>
  <c r="O231" i="3"/>
  <c r="N232" i="3"/>
  <c r="O232" i="3"/>
  <c r="N233" i="3"/>
  <c r="O233" i="3"/>
  <c r="N234" i="3"/>
  <c r="O234" i="3"/>
  <c r="N235" i="3"/>
  <c r="O235" i="3"/>
  <c r="N236" i="3"/>
  <c r="O236" i="3"/>
  <c r="N237" i="3"/>
  <c r="O237" i="3"/>
  <c r="N238" i="3"/>
  <c r="O238" i="3"/>
  <c r="N239" i="3"/>
  <c r="O239" i="3"/>
  <c r="N240" i="3"/>
  <c r="O240" i="3"/>
  <c r="N241" i="3"/>
  <c r="O241" i="3"/>
  <c r="N242" i="3"/>
  <c r="O242" i="3"/>
  <c r="N243" i="3"/>
  <c r="O243" i="3"/>
  <c r="N244" i="3"/>
  <c r="O244" i="3"/>
  <c r="N245" i="3"/>
  <c r="O245" i="3"/>
  <c r="N246" i="3"/>
  <c r="O246" i="3"/>
  <c r="N247" i="3"/>
  <c r="O247" i="3"/>
  <c r="N248" i="3"/>
  <c r="O248" i="3"/>
  <c r="N249" i="3"/>
  <c r="O249" i="3"/>
  <c r="N250" i="3"/>
  <c r="O250" i="3"/>
  <c r="N251" i="3"/>
  <c r="O251" i="3"/>
  <c r="N252" i="3"/>
  <c r="O252" i="3"/>
  <c r="N253" i="3"/>
  <c r="O253" i="3"/>
  <c r="N254" i="3"/>
  <c r="O254" i="3"/>
  <c r="N255" i="3"/>
  <c r="O255" i="3"/>
  <c r="N256" i="3"/>
  <c r="O256" i="3"/>
  <c r="N257" i="3"/>
  <c r="O257" i="3"/>
  <c r="N258" i="3"/>
  <c r="O258" i="3"/>
  <c r="N259" i="3"/>
  <c r="O259" i="3"/>
  <c r="N260" i="3"/>
  <c r="O260" i="3"/>
  <c r="N261" i="3"/>
  <c r="O261" i="3"/>
  <c r="N262" i="3"/>
  <c r="O262" i="3"/>
  <c r="N263" i="3"/>
  <c r="O263" i="3"/>
  <c r="N264" i="3"/>
  <c r="O264" i="3"/>
  <c r="N265" i="3"/>
  <c r="O265" i="3"/>
  <c r="N266" i="3"/>
  <c r="O266" i="3"/>
  <c r="N267" i="3"/>
  <c r="O267" i="3"/>
  <c r="N268" i="3"/>
  <c r="O268" i="3"/>
  <c r="N269" i="3"/>
  <c r="O269" i="3"/>
  <c r="N270" i="3"/>
  <c r="O270" i="3"/>
  <c r="N271" i="3"/>
  <c r="O271" i="3"/>
  <c r="N272" i="3"/>
  <c r="O272" i="3"/>
  <c r="N273" i="3"/>
  <c r="O273" i="3"/>
  <c r="N274" i="3"/>
  <c r="O274" i="3"/>
  <c r="N275" i="3"/>
  <c r="O275" i="3"/>
  <c r="N276" i="3"/>
  <c r="O276" i="3"/>
  <c r="N277" i="3"/>
  <c r="O277" i="3"/>
  <c r="N278" i="3"/>
  <c r="O278" i="3"/>
  <c r="N279" i="3"/>
  <c r="O279" i="3"/>
  <c r="N280" i="3"/>
  <c r="O280" i="3"/>
  <c r="N281" i="3"/>
  <c r="O281" i="3"/>
  <c r="N282" i="3"/>
  <c r="O282" i="3"/>
  <c r="N283" i="3"/>
  <c r="O283" i="3"/>
  <c r="N284" i="3"/>
  <c r="O284" i="3"/>
  <c r="N285" i="3"/>
  <c r="O285" i="3"/>
  <c r="N286" i="3"/>
  <c r="O286" i="3"/>
  <c r="N287" i="3"/>
  <c r="O287" i="3"/>
  <c r="N288" i="3"/>
  <c r="O288" i="3"/>
  <c r="N289" i="3"/>
  <c r="O289" i="3"/>
  <c r="N290" i="3"/>
  <c r="O290" i="3"/>
  <c r="N291" i="3"/>
  <c r="O291" i="3"/>
  <c r="N292" i="3"/>
  <c r="O292" i="3"/>
  <c r="N293" i="3"/>
  <c r="O293" i="3"/>
  <c r="N294" i="3"/>
  <c r="O294" i="3"/>
  <c r="N295" i="3"/>
  <c r="O295" i="3"/>
  <c r="N296" i="3"/>
  <c r="O296" i="3"/>
  <c r="N297" i="3"/>
  <c r="O297" i="3"/>
  <c r="N298" i="3"/>
  <c r="O298" i="3"/>
  <c r="N299" i="3"/>
  <c r="O299" i="3"/>
  <c r="N300" i="3"/>
  <c r="O300" i="3"/>
  <c r="N301" i="3"/>
  <c r="O301" i="3"/>
  <c r="N302" i="3"/>
  <c r="O302" i="3"/>
  <c r="N303" i="3"/>
  <c r="O303" i="3"/>
  <c r="N304" i="3"/>
  <c r="O304" i="3"/>
  <c r="N305" i="3"/>
  <c r="O305" i="3"/>
  <c r="N306" i="3"/>
  <c r="O306" i="3"/>
  <c r="N307" i="3"/>
  <c r="O307" i="3"/>
  <c r="N308" i="3"/>
  <c r="O308" i="3"/>
  <c r="N309" i="3"/>
  <c r="O309" i="3"/>
  <c r="N310" i="3"/>
  <c r="O310" i="3"/>
  <c r="N311" i="3"/>
  <c r="O311" i="3"/>
  <c r="N312" i="3"/>
  <c r="O312" i="3"/>
  <c r="N313" i="3"/>
  <c r="O313" i="3"/>
  <c r="N314" i="3"/>
  <c r="O314" i="3"/>
  <c r="N315" i="3"/>
  <c r="O315" i="3"/>
  <c r="N316" i="3"/>
  <c r="O316" i="3"/>
  <c r="N317" i="3"/>
  <c r="O317" i="3"/>
  <c r="N318" i="3"/>
  <c r="O318" i="3"/>
  <c r="N319" i="3"/>
  <c r="O319" i="3"/>
  <c r="N320" i="3"/>
  <c r="O320" i="3"/>
  <c r="N321" i="3"/>
  <c r="O321" i="3"/>
  <c r="N322" i="3"/>
  <c r="O322" i="3"/>
  <c r="N323" i="3"/>
  <c r="O323" i="3"/>
  <c r="N324" i="3"/>
  <c r="O324" i="3"/>
  <c r="N325" i="3"/>
  <c r="O325" i="3"/>
  <c r="N326" i="3"/>
  <c r="O326" i="3"/>
  <c r="N327" i="3"/>
  <c r="O327" i="3"/>
  <c r="N328" i="3"/>
  <c r="O328" i="3"/>
  <c r="N329" i="3"/>
  <c r="O329" i="3"/>
  <c r="N330" i="3"/>
  <c r="O330" i="3"/>
  <c r="N331" i="3"/>
  <c r="O331" i="3"/>
  <c r="N332" i="3"/>
  <c r="O332" i="3"/>
  <c r="N333" i="3"/>
  <c r="O333" i="3"/>
  <c r="N334" i="3"/>
  <c r="O334" i="3"/>
  <c r="N335" i="3"/>
  <c r="O335" i="3"/>
  <c r="N336" i="3"/>
  <c r="O336" i="3"/>
  <c r="N337" i="3"/>
  <c r="O337" i="3"/>
  <c r="N338" i="3"/>
  <c r="O338" i="3"/>
  <c r="N339" i="3"/>
  <c r="O339" i="3"/>
  <c r="N340" i="3"/>
  <c r="O340" i="3"/>
  <c r="N341" i="3"/>
  <c r="O341" i="3"/>
  <c r="N342" i="3"/>
  <c r="O342" i="3"/>
  <c r="N343" i="3"/>
  <c r="O343" i="3"/>
  <c r="N344" i="3"/>
  <c r="O344" i="3"/>
  <c r="N345" i="3"/>
  <c r="O345" i="3"/>
  <c r="N346" i="3"/>
  <c r="O346" i="3"/>
  <c r="N347" i="3"/>
  <c r="O347" i="3"/>
  <c r="N348" i="3"/>
  <c r="O348" i="3"/>
  <c r="N349" i="3"/>
  <c r="O349" i="3"/>
  <c r="N350" i="3"/>
  <c r="U10" i="3" s="1"/>
  <c r="O350" i="3"/>
  <c r="V10" i="3" s="1"/>
  <c r="N351" i="3"/>
  <c r="O351" i="3"/>
  <c r="N352" i="3"/>
  <c r="O352" i="3"/>
  <c r="N353" i="3"/>
  <c r="O353" i="3"/>
  <c r="N354" i="3"/>
  <c r="O354" i="3"/>
  <c r="N355" i="3"/>
  <c r="O355" i="3"/>
  <c r="N356" i="3"/>
  <c r="O356" i="3"/>
  <c r="N357" i="3"/>
  <c r="O357" i="3"/>
  <c r="N358" i="3"/>
  <c r="O358" i="3"/>
  <c r="N359" i="3"/>
  <c r="O359" i="3"/>
  <c r="N360" i="3"/>
  <c r="O360" i="3"/>
  <c r="N361" i="3"/>
  <c r="O361" i="3"/>
  <c r="N362" i="3"/>
  <c r="O362" i="3"/>
  <c r="N363" i="3"/>
  <c r="O363" i="3"/>
  <c r="N364" i="3"/>
  <c r="O364" i="3"/>
  <c r="N365" i="3"/>
  <c r="O365" i="3"/>
  <c r="N366" i="3"/>
  <c r="O366" i="3"/>
  <c r="N367" i="3"/>
  <c r="O367" i="3"/>
  <c r="O368" i="3"/>
  <c r="N368" i="3"/>
  <c r="V6" i="3" l="1"/>
  <c r="V7" i="3"/>
  <c r="V11" i="3"/>
  <c r="V8" i="3"/>
  <c r="V9" i="3"/>
  <c r="U6" i="3"/>
  <c r="U11" i="3"/>
  <c r="U8" i="3"/>
  <c r="U7" i="3"/>
  <c r="U9" i="3"/>
  <c r="H32" i="13"/>
  <c r="G32" i="13"/>
  <c r="F32" i="13"/>
  <c r="E32" i="13"/>
  <c r="D32" i="13"/>
  <c r="E20" i="13" l="1"/>
  <c r="E21" i="13" s="1"/>
  <c r="F20" i="13"/>
  <c r="F21" i="13" s="1"/>
  <c r="G20" i="13"/>
  <c r="H20" i="13"/>
  <c r="H21" i="13" s="1"/>
  <c r="D20" i="13"/>
  <c r="D21" i="13" s="1"/>
  <c r="E15" i="13"/>
  <c r="F15" i="13"/>
  <c r="G15" i="13"/>
  <c r="G16" i="13" s="1"/>
  <c r="H15" i="13"/>
  <c r="D15" i="13"/>
  <c r="D16" i="13" s="1"/>
  <c r="E9" i="13"/>
  <c r="F9" i="13"/>
  <c r="F10" i="13" s="1"/>
  <c r="G9" i="13"/>
  <c r="G10" i="13" s="1"/>
  <c r="H9" i="13"/>
  <c r="H10" i="13" s="1"/>
  <c r="D9" i="13"/>
  <c r="D10" i="13" s="1"/>
  <c r="C28" i="13"/>
  <c r="E27" i="13"/>
  <c r="D27" i="13"/>
  <c r="H26" i="13"/>
  <c r="G26" i="13"/>
  <c r="F26" i="13"/>
  <c r="E26" i="13"/>
  <c r="D26" i="13"/>
  <c r="D25" i="13"/>
  <c r="G27" i="13"/>
  <c r="F27" i="13"/>
  <c r="E25" i="13"/>
  <c r="E28" i="13" s="1"/>
  <c r="E10" i="13" l="1"/>
  <c r="E16" i="13"/>
  <c r="H16" i="13"/>
  <c r="G21" i="13"/>
  <c r="F16" i="13"/>
  <c r="D28" i="13"/>
  <c r="E29" i="13" s="1"/>
  <c r="G25" i="13"/>
  <c r="G28" i="13" s="1"/>
  <c r="H25" i="13"/>
  <c r="F25" i="13"/>
  <c r="H27" i="13"/>
  <c r="N63" i="9"/>
  <c r="M63" i="9"/>
  <c r="L63" i="9"/>
  <c r="K63" i="9"/>
  <c r="J63" i="9"/>
  <c r="I63" i="9"/>
  <c r="H63" i="9"/>
  <c r="G63" i="9"/>
  <c r="F63" i="9"/>
  <c r="E63" i="9"/>
  <c r="D63" i="9"/>
  <c r="C63" i="9"/>
  <c r="N62" i="9"/>
  <c r="M62" i="9"/>
  <c r="L62" i="9"/>
  <c r="K62" i="9"/>
  <c r="J62" i="9"/>
  <c r="I62" i="9"/>
  <c r="H62" i="9"/>
  <c r="G62" i="9"/>
  <c r="F62" i="9"/>
  <c r="E62" i="9"/>
  <c r="D62" i="9"/>
  <c r="C62" i="9"/>
  <c r="N61" i="9"/>
  <c r="M61" i="9"/>
  <c r="L61" i="9"/>
  <c r="K61" i="9"/>
  <c r="J61" i="9"/>
  <c r="I61" i="9"/>
  <c r="H61" i="9"/>
  <c r="G61" i="9"/>
  <c r="F61" i="9"/>
  <c r="E61" i="9"/>
  <c r="D61" i="9"/>
  <c r="C61" i="9"/>
  <c r="N60" i="9"/>
  <c r="M60" i="9"/>
  <c r="L60" i="9"/>
  <c r="K60" i="9"/>
  <c r="J60" i="9"/>
  <c r="I60" i="9"/>
  <c r="H60" i="9"/>
  <c r="G60" i="9"/>
  <c r="F60" i="9"/>
  <c r="E60" i="9"/>
  <c r="D60" i="9"/>
  <c r="C60" i="9"/>
  <c r="D41" i="9"/>
  <c r="E41" i="9"/>
  <c r="F41" i="9"/>
  <c r="G41" i="9"/>
  <c r="H41" i="9"/>
  <c r="I41" i="9"/>
  <c r="J41" i="9"/>
  <c r="K41" i="9"/>
  <c r="L41" i="9"/>
  <c r="M41" i="9"/>
  <c r="N41" i="9"/>
  <c r="D42" i="9"/>
  <c r="D51" i="9" s="1"/>
  <c r="E42" i="9"/>
  <c r="E51" i="9" s="1"/>
  <c r="F42" i="9"/>
  <c r="F51" i="9" s="1"/>
  <c r="G42" i="9"/>
  <c r="G51" i="9" s="1"/>
  <c r="H42" i="9"/>
  <c r="H51" i="9" s="1"/>
  <c r="I42" i="9"/>
  <c r="I51" i="9" s="1"/>
  <c r="J42" i="9"/>
  <c r="J51" i="9" s="1"/>
  <c r="K42" i="9"/>
  <c r="K51" i="9" s="1"/>
  <c r="L42" i="9"/>
  <c r="L51" i="9" s="1"/>
  <c r="M42" i="9"/>
  <c r="M51" i="9" s="1"/>
  <c r="N42" i="9"/>
  <c r="N51" i="9" s="1"/>
  <c r="D43" i="9"/>
  <c r="E43" i="9"/>
  <c r="F43" i="9"/>
  <c r="G43" i="9"/>
  <c r="H43" i="9"/>
  <c r="I43" i="9"/>
  <c r="J43" i="9"/>
  <c r="K43" i="9"/>
  <c r="L43" i="9"/>
  <c r="M43" i="9"/>
  <c r="N43" i="9"/>
  <c r="C42" i="9"/>
  <c r="D40" i="9"/>
  <c r="D49" i="9" s="1"/>
  <c r="E40" i="9"/>
  <c r="E49" i="9" s="1"/>
  <c r="F40" i="9"/>
  <c r="F49" i="9" s="1"/>
  <c r="G40" i="9"/>
  <c r="G49" i="9" s="1"/>
  <c r="H40" i="9"/>
  <c r="H49" i="9" s="1"/>
  <c r="I40" i="9"/>
  <c r="I49" i="9" s="1"/>
  <c r="J40" i="9"/>
  <c r="J49" i="9" s="1"/>
  <c r="K40" i="9"/>
  <c r="K49" i="9" s="1"/>
  <c r="L40" i="9"/>
  <c r="L49" i="9" s="1"/>
  <c r="M40" i="9"/>
  <c r="M49" i="9" s="1"/>
  <c r="N40" i="9"/>
  <c r="N49" i="9" s="1"/>
  <c r="D45" i="9"/>
  <c r="D54" i="9" s="1"/>
  <c r="E45" i="9"/>
  <c r="E54" i="9" s="1"/>
  <c r="F45" i="9"/>
  <c r="F54" i="9" s="1"/>
  <c r="G45" i="9"/>
  <c r="G54" i="9" s="1"/>
  <c r="H45" i="9"/>
  <c r="H54" i="9" s="1"/>
  <c r="I45" i="9"/>
  <c r="I54" i="9" s="1"/>
  <c r="J45" i="9"/>
  <c r="J54" i="9" s="1"/>
  <c r="K45" i="9"/>
  <c r="K54" i="9" s="1"/>
  <c r="L45" i="9"/>
  <c r="L54" i="9" s="1"/>
  <c r="M45" i="9"/>
  <c r="M54" i="9" s="1"/>
  <c r="N45" i="9"/>
  <c r="N54" i="9" s="1"/>
  <c r="C45" i="9"/>
  <c r="C54" i="9" s="1"/>
  <c r="C43" i="9"/>
  <c r="C41" i="9"/>
  <c r="C40" i="9"/>
  <c r="C49" i="9" s="1"/>
  <c r="D47" i="9"/>
  <c r="E47" i="9"/>
  <c r="F47" i="9"/>
  <c r="G47" i="9"/>
  <c r="H47" i="9"/>
  <c r="I47" i="9"/>
  <c r="J47" i="9"/>
  <c r="K47" i="9"/>
  <c r="L47" i="9"/>
  <c r="M47" i="9"/>
  <c r="N47" i="9"/>
  <c r="C47" i="9"/>
  <c r="C52" i="9" l="1"/>
  <c r="C53" i="9"/>
  <c r="M52" i="9"/>
  <c r="M53" i="9"/>
  <c r="K52" i="9"/>
  <c r="K53" i="9"/>
  <c r="I52" i="9"/>
  <c r="I53" i="9"/>
  <c r="G52" i="9"/>
  <c r="G53" i="9"/>
  <c r="E52" i="9"/>
  <c r="E53" i="9"/>
  <c r="N52" i="9"/>
  <c r="N53" i="9"/>
  <c r="L52" i="9"/>
  <c r="L53" i="9"/>
  <c r="J52" i="9"/>
  <c r="J53" i="9"/>
  <c r="H52" i="9"/>
  <c r="H53" i="9"/>
  <c r="F52" i="9"/>
  <c r="F53" i="9"/>
  <c r="D52" i="9"/>
  <c r="D53" i="9"/>
  <c r="C51" i="9"/>
  <c r="M50" i="9"/>
  <c r="K50" i="9"/>
  <c r="I50" i="9"/>
  <c r="G50" i="9"/>
  <c r="E50" i="9"/>
  <c r="C50" i="9"/>
  <c r="N50" i="9"/>
  <c r="L50" i="9"/>
  <c r="J50" i="9"/>
  <c r="H50" i="9"/>
  <c r="F50" i="9"/>
  <c r="D50" i="9"/>
  <c r="F28" i="13"/>
  <c r="F29" i="13" s="1"/>
  <c r="H28" i="13"/>
  <c r="H29" i="13" s="1"/>
  <c r="G29" i="13" l="1"/>
</calcChain>
</file>

<file path=xl/sharedStrings.xml><?xml version="1.0" encoding="utf-8"?>
<sst xmlns="http://schemas.openxmlformats.org/spreadsheetml/2006/main" count="586" uniqueCount="80">
  <si>
    <t>May</t>
  </si>
  <si>
    <t>June</t>
  </si>
  <si>
    <t>July</t>
  </si>
  <si>
    <t>2011 and 2012 from Load_2011_2012_max</t>
  </si>
  <si>
    <t>Jan</t>
  </si>
  <si>
    <t>Feb</t>
  </si>
  <si>
    <t>Mar</t>
  </si>
  <si>
    <t>Apr</t>
  </si>
  <si>
    <t>Jun</t>
  </si>
  <si>
    <t>Jul</t>
  </si>
  <si>
    <t>Aug</t>
  </si>
  <si>
    <t>Sep</t>
  </si>
  <si>
    <t>Oct</t>
  </si>
  <si>
    <t>Nov</t>
  </si>
  <si>
    <t>Dec</t>
  </si>
  <si>
    <t>Total_Flex_Need_2014</t>
  </si>
  <si>
    <t>Total_Flex_Need_2015</t>
  </si>
  <si>
    <t>Row Labels</t>
  </si>
  <si>
    <t>Month</t>
  </si>
  <si>
    <t>Sept</t>
  </si>
  <si>
    <t>Grand Total</t>
  </si>
  <si>
    <t>Day</t>
  </si>
  <si>
    <t>count of Day</t>
  </si>
  <si>
    <t>Percentage</t>
  </si>
  <si>
    <t>3-Hour Ramp 2014</t>
  </si>
  <si>
    <t>2014 3-Hour Ramp</t>
  </si>
  <si>
    <t>3-Hour Ramp 2015</t>
  </si>
  <si>
    <t>Max of Load_2016</t>
  </si>
  <si>
    <t>(blank)</t>
  </si>
  <si>
    <t>Column Labels</t>
  </si>
  <si>
    <t>Average</t>
  </si>
  <si>
    <t>Min</t>
  </si>
  <si>
    <t>Q1</t>
  </si>
  <si>
    <t>Q3</t>
  </si>
  <si>
    <t>Max</t>
  </si>
  <si>
    <t>Q2</t>
  </si>
  <si>
    <t>Stand dev +</t>
  </si>
  <si>
    <t>Stand dev -</t>
  </si>
  <si>
    <t>Total by Technology</t>
  </si>
  <si>
    <t>PG&amp;E</t>
  </si>
  <si>
    <t>Solar PV</t>
  </si>
  <si>
    <t>Solar Thermal</t>
  </si>
  <si>
    <t>Wind</t>
  </si>
  <si>
    <t>SCE</t>
  </si>
  <si>
    <t>Solar PV - Ground mount</t>
  </si>
  <si>
    <t>Solar PV - Rooftop</t>
  </si>
  <si>
    <t>SDGE</t>
  </si>
  <si>
    <t>Existing (2012)</t>
  </si>
  <si>
    <t>ISO</t>
  </si>
  <si>
    <t>Total Small PV (Demand Side) 2010 LTPP Assumptions</t>
  </si>
  <si>
    <t>Incremental New Additions in Each Year</t>
  </si>
  <si>
    <t>Load (Replicating TPP Secnario from R.12-03-014)</t>
  </si>
  <si>
    <t>Load (Replicating Base Case Secnario from R.12-03-014)</t>
  </si>
  <si>
    <t>SubTotal of PG&amp;E New Additions</t>
  </si>
  <si>
    <t>Incremental PG&amp;E Additions</t>
  </si>
  <si>
    <t>SubTotal of SCE New Additions</t>
  </si>
  <si>
    <t>Incremental SCE Additions in Each Year</t>
  </si>
  <si>
    <t>Incremental SDGE Additions in Each Year</t>
  </si>
  <si>
    <t>SubTotal of SDG&amp;E New Additions</t>
  </si>
  <si>
    <t>Incremental New Small PV Additions  in Each Year</t>
  </si>
  <si>
    <t>Sub Total of Intermitant Resources</t>
  </si>
  <si>
    <t>2015 3-Hour Ramp</t>
  </si>
  <si>
    <t>2016 3-Hour Ramp</t>
  </si>
  <si>
    <t>3-Hour Ramp 2016</t>
  </si>
  <si>
    <t>Difference 2014 and 2015</t>
  </si>
  <si>
    <t>Difference 2015 and 2016</t>
  </si>
  <si>
    <t>95 Percent</t>
  </si>
  <si>
    <t>Max of 2014 Max of 3-HR_Ramp</t>
  </si>
  <si>
    <t>R.12-03-014 (Replicating Base Case) Load</t>
  </si>
  <si>
    <t>Max of Load_2015</t>
  </si>
  <si>
    <t>Total_Flex_Need_2016</t>
  </si>
  <si>
    <t>Max of Load_2014</t>
  </si>
  <si>
    <t>Max of 3-Hr_Ramp 2014</t>
  </si>
  <si>
    <t>Max of 3-HR_Ramp 2015</t>
  </si>
  <si>
    <t>Max of 3-hr-ramp 2016</t>
  </si>
  <si>
    <t>Ramps calculated here are done using the difference between t1 and t181 methodology.  Monthly Maximums may differ slightly from those shown in the ISO presentation</t>
  </si>
  <si>
    <t>Ramps calculated here are done using the difference between t1 and t181 methodology.  Monthly Maximums may differ slightly from those shown in the "summary of Ramp needs" sheet of this file.</t>
  </si>
  <si>
    <t>95th Percent</t>
  </si>
  <si>
    <t>Top 5 Percent</t>
  </si>
  <si>
    <t>Max Peak to Trough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</si>
</sst>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MS Sans Serif"/>
      <family val="2"/>
    </font>
    <font>
      <sz val="11"/>
      <name val="Calibri"/>
      <family val="2"/>
      <scheme val="minor"/>
    </font>
    <font>
      <b/>
      <sz val="11"/>
      <color theme="1"/>
      <name val="Calibri"/>
      <family val="2"/>
      <scheme val="minor"/>
    </font>
    <font>
      <b/>
      <i/>
      <sz val="11"/>
      <color theme="1"/>
      <name val="Calibri"/>
      <family val="2"/>
      <scheme val="minor"/>
    </font>
    <font>
      <sz val="11"/>
      <color rgb="FF000000"/>
      <name val="Calibri"/>
      <family val="2"/>
      <scheme val="minor"/>
    </font>
    <font>
      <b/>
      <sz val="10"/>
      <color theme="1"/>
      <name val="MS Sans Serif"/>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theme="3" tint="-0.249977111117893"/>
        <bgColor indexed="64"/>
      </patternFill>
    </fill>
    <fill>
      <patternFill patternType="solid">
        <fgColor theme="4" tint="0.59999389629810485"/>
        <bgColor indexed="64"/>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theme="4" tint="0.39997558519241921"/>
      </top>
      <bottom/>
      <diagonal/>
    </border>
  </borders>
  <cellStyleXfs count="2">
    <xf numFmtId="0" fontId="0" fillId="0" borderId="0"/>
    <xf numFmtId="0" fontId="1" fillId="0" borderId="0"/>
  </cellStyleXfs>
  <cellXfs count="52">
    <xf numFmtId="0" fontId="0" fillId="0" borderId="0" xfId="0"/>
    <xf numFmtId="0" fontId="0" fillId="0" borderId="0" xfId="0" applyFont="1"/>
    <xf numFmtId="3" fontId="0" fillId="0" borderId="0" xfId="0" applyNumberFormat="1" applyFont="1"/>
    <xf numFmtId="3" fontId="0" fillId="0" borderId="0" xfId="0" applyNumberFormat="1" applyAlignment="1">
      <alignment horizontal="center"/>
    </xf>
    <xf numFmtId="10" fontId="0" fillId="0" borderId="0" xfId="0" applyNumberFormat="1"/>
    <xf numFmtId="0" fontId="0" fillId="0" borderId="0" xfId="0" applyNumberFormat="1"/>
    <xf numFmtId="0" fontId="3" fillId="3" borderId="1" xfId="0" applyFont="1" applyFill="1" applyBorder="1"/>
    <xf numFmtId="0" fontId="0" fillId="0" borderId="0" xfId="0" applyAlignment="1">
      <alignment horizontal="left" indent="1"/>
    </xf>
    <xf numFmtId="0" fontId="3" fillId="0" borderId="1" xfId="0" applyFont="1" applyBorder="1" applyAlignment="1">
      <alignment horizontal="left"/>
    </xf>
    <xf numFmtId="3" fontId="0" fillId="0" borderId="0" xfId="0" applyNumberFormat="1"/>
    <xf numFmtId="4" fontId="0" fillId="0" borderId="0" xfId="0" applyNumberFormat="1"/>
    <xf numFmtId="0" fontId="0" fillId="0" borderId="2" xfId="0" applyBorder="1"/>
    <xf numFmtId="14" fontId="0" fillId="0" borderId="2" xfId="0" applyNumberFormat="1" applyFont="1" applyFill="1" applyBorder="1"/>
    <xf numFmtId="3" fontId="0" fillId="0" borderId="2" xfId="0" applyNumberFormat="1" applyBorder="1"/>
    <xf numFmtId="3" fontId="4" fillId="4" borderId="2" xfId="0" applyNumberFormat="1" applyFont="1" applyFill="1" applyBorder="1"/>
    <xf numFmtId="0" fontId="0" fillId="2" borderId="2" xfId="0" applyFill="1" applyBorder="1"/>
    <xf numFmtId="3" fontId="0" fillId="2" borderId="2" xfId="0" applyNumberFormat="1" applyFill="1" applyBorder="1"/>
    <xf numFmtId="0" fontId="0" fillId="6" borderId="2" xfId="0" applyFill="1" applyBorder="1" applyAlignment="1">
      <alignment wrapText="1"/>
    </xf>
    <xf numFmtId="0" fontId="0" fillId="6" borderId="2" xfId="0" applyFill="1" applyBorder="1"/>
    <xf numFmtId="1" fontId="3" fillId="6" borderId="2" xfId="0" applyNumberFormat="1" applyFont="1" applyFill="1" applyBorder="1" applyAlignment="1">
      <alignment horizontal="center" wrapText="1"/>
    </xf>
    <xf numFmtId="14" fontId="3" fillId="0" borderId="2" xfId="0" applyNumberFormat="1" applyFont="1" applyFill="1" applyBorder="1"/>
    <xf numFmtId="1" fontId="3" fillId="0" borderId="2" xfId="0" applyNumberFormat="1" applyFont="1" applyFill="1" applyBorder="1"/>
    <xf numFmtId="0" fontId="3" fillId="0" borderId="2" xfId="0" applyFont="1" applyBorder="1"/>
    <xf numFmtId="0" fontId="0" fillId="0" borderId="2" xfId="0" applyBorder="1" applyAlignment="1">
      <alignment wrapText="1"/>
    </xf>
    <xf numFmtId="3" fontId="0" fillId="4" borderId="2" xfId="0" applyNumberFormat="1" applyFont="1" applyFill="1" applyBorder="1"/>
    <xf numFmtId="14" fontId="4" fillId="0" borderId="2" xfId="0" applyNumberFormat="1" applyFont="1" applyFill="1" applyBorder="1"/>
    <xf numFmtId="3" fontId="4" fillId="0" borderId="2" xfId="0" applyNumberFormat="1" applyFont="1" applyBorder="1"/>
    <xf numFmtId="14" fontId="4" fillId="0" borderId="2" xfId="0" applyNumberFormat="1" applyFont="1" applyFill="1" applyBorder="1" applyAlignment="1">
      <alignment wrapText="1"/>
    </xf>
    <xf numFmtId="0" fontId="0" fillId="0" borderId="3" xfId="0" applyBorder="1"/>
    <xf numFmtId="0" fontId="0" fillId="0" borderId="5" xfId="0" applyBorder="1"/>
    <xf numFmtId="14" fontId="0" fillId="0" borderId="5" xfId="0" applyNumberFormat="1" applyFont="1" applyFill="1" applyBorder="1"/>
    <xf numFmtId="3" fontId="0" fillId="0" borderId="5" xfId="0" applyNumberFormat="1" applyBorder="1"/>
    <xf numFmtId="0" fontId="0" fillId="0" borderId="4" xfId="0" applyBorder="1"/>
    <xf numFmtId="14" fontId="0" fillId="0" borderId="4" xfId="0" applyNumberFormat="1" applyFont="1" applyFill="1" applyBorder="1"/>
    <xf numFmtId="3" fontId="0" fillId="0" borderId="4" xfId="0" applyNumberFormat="1" applyBorder="1"/>
    <xf numFmtId="0" fontId="0" fillId="2" borderId="5" xfId="0" applyFill="1" applyBorder="1"/>
    <xf numFmtId="3" fontId="0" fillId="2" borderId="5" xfId="0" applyNumberFormat="1" applyFill="1" applyBorder="1"/>
    <xf numFmtId="0" fontId="0" fillId="2" borderId="4" xfId="0" applyFill="1" applyBorder="1"/>
    <xf numFmtId="3" fontId="0" fillId="2" borderId="4" xfId="0" applyNumberFormat="1" applyFill="1" applyBorder="1"/>
    <xf numFmtId="0" fontId="0" fillId="0" borderId="6" xfId="0" applyBorder="1"/>
    <xf numFmtId="1" fontId="3" fillId="6" borderId="5" xfId="0" applyNumberFormat="1" applyFont="1" applyFill="1" applyBorder="1"/>
    <xf numFmtId="0" fontId="3" fillId="6" borderId="5" xfId="0" applyFont="1" applyFill="1" applyBorder="1"/>
    <xf numFmtId="0" fontId="5" fillId="0" borderId="2" xfId="0" applyFont="1" applyFill="1" applyBorder="1" applyAlignment="1">
      <alignment horizontal="right" vertical="center" wrapText="1" readingOrder="1"/>
    </xf>
    <xf numFmtId="0" fontId="0" fillId="0" borderId="0" xfId="0" applyAlignment="1">
      <alignment horizontal="left"/>
    </xf>
    <xf numFmtId="0" fontId="3" fillId="3" borderId="7" xfId="0" applyFont="1" applyFill="1" applyBorder="1" applyAlignment="1">
      <alignment horizontal="left"/>
    </xf>
    <xf numFmtId="0" fontId="3" fillId="3" borderId="7" xfId="0" applyNumberFormat="1" applyFont="1" applyFill="1" applyBorder="1"/>
    <xf numFmtId="9" fontId="0" fillId="0" borderId="0" xfId="0" applyNumberFormat="1"/>
    <xf numFmtId="0" fontId="6" fillId="3" borderId="1" xfId="0" applyFont="1" applyFill="1" applyBorder="1"/>
    <xf numFmtId="0" fontId="0" fillId="5" borderId="2" xfId="0" applyFill="1" applyBorder="1" applyAlignment="1"/>
    <xf numFmtId="0" fontId="0" fillId="0" borderId="2" xfId="0" applyBorder="1" applyAlignment="1"/>
    <xf numFmtId="0" fontId="2" fillId="5" borderId="2" xfId="0" applyFont="1" applyFill="1" applyBorder="1" applyAlignment="1"/>
    <xf numFmtId="0" fontId="0" fillId="0" borderId="0" xfId="0"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a:t>
            </a:r>
            <a:r>
              <a:rPr lang="en-US" baseline="0"/>
              <a:t>m 3-hour net load ramp</a:t>
            </a:r>
          </a:p>
        </c:rich>
      </c:tx>
      <c:layout/>
      <c:overlay val="0"/>
    </c:title>
    <c:autoTitleDeleted val="0"/>
    <c:plotArea>
      <c:layout/>
      <c:barChart>
        <c:barDir val="col"/>
        <c:grouping val="clustered"/>
        <c:varyColors val="0"/>
        <c:ser>
          <c:idx val="0"/>
          <c:order val="0"/>
          <c:tx>
            <c:strRef>
              <c:f>'Summary of ramp needs '!$B$1</c:f>
              <c:strCache>
                <c:ptCount val="1"/>
                <c:pt idx="0">
                  <c:v>2011</c:v>
                </c:pt>
              </c:strCache>
            </c:strRef>
          </c:tx>
          <c:invertIfNegative val="0"/>
          <c:cat>
            <c:strRef>
              <c:f>'Summary of ramp needs '!$A$2:$A$13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'!$B$2:$B$13</c:f>
              <c:numCache>
                <c:formatCode>#,##0</c:formatCode>
                <c:ptCount val="12"/>
                <c:pt idx="0">
                  <c:v>7318.9341998847631</c:v>
                </c:pt>
                <c:pt idx="1">
                  <c:v>6770.3774250517672</c:v>
                </c:pt>
                <c:pt idx="2">
                  <c:v>5167.6363268302084</c:v>
                </c:pt>
                <c:pt idx="3">
                  <c:v>5688.0684851081896</c:v>
                </c:pt>
                <c:pt idx="4">
                  <c:v>5942.3150706613887</c:v>
                </c:pt>
                <c:pt idx="5">
                  <c:v>6732.4997827371371</c:v>
                </c:pt>
                <c:pt idx="6">
                  <c:v>7814.837072256727</c:v>
                </c:pt>
                <c:pt idx="7">
                  <c:v>7702.3745466089604</c:v>
                </c:pt>
                <c:pt idx="8">
                  <c:v>7251.255289720968</c:v>
                </c:pt>
                <c:pt idx="9">
                  <c:v>6766.7462683743615</c:v>
                </c:pt>
                <c:pt idx="10">
                  <c:v>6432.5811173840229</c:v>
                </c:pt>
                <c:pt idx="11">
                  <c:v>7097.5601782086997</c:v>
                </c:pt>
              </c:numCache>
            </c:numRef>
          </c:val>
        </c:ser>
        <c:ser>
          <c:idx val="1"/>
          <c:order val="1"/>
          <c:tx>
            <c:strRef>
              <c:f>'Summary of ramp needs '!$C$1</c:f>
              <c:strCache>
                <c:ptCount val="1"/>
                <c:pt idx="0">
                  <c:v>2012</c:v>
                </c:pt>
              </c:strCache>
            </c:strRef>
          </c:tx>
          <c:invertIfNegative val="0"/>
          <c:cat>
            <c:strRef>
              <c:f>'Summary of ramp needs '!$A$2:$A$13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'!$C$2:$C$13</c:f>
              <c:numCache>
                <c:formatCode>#,##0</c:formatCode>
                <c:ptCount val="12"/>
                <c:pt idx="0">
                  <c:v>7653.9139831848952</c:v>
                </c:pt>
                <c:pt idx="1">
                  <c:v>7169.0606717821065</c:v>
                </c:pt>
                <c:pt idx="2">
                  <c:v>7031.3104853446603</c:v>
                </c:pt>
                <c:pt idx="3">
                  <c:v>5484.2061199209638</c:v>
                </c:pt>
                <c:pt idx="4">
                  <c:v>6250.0168973127911</c:v>
                </c:pt>
                <c:pt idx="5">
                  <c:v>5237.4785656748682</c:v>
                </c:pt>
                <c:pt idx="6">
                  <c:v>6366.7006902929497</c:v>
                </c:pt>
                <c:pt idx="7">
                  <c:v>7315.997506296153</c:v>
                </c:pt>
                <c:pt idx="8">
                  <c:v>6591.0437233966586</c:v>
                </c:pt>
                <c:pt idx="9">
                  <c:v>6421.8368396631922</c:v>
                </c:pt>
                <c:pt idx="10">
                  <c:v>5801.1643243381077</c:v>
                </c:pt>
                <c:pt idx="11">
                  <c:v>6687.370399174386</c:v>
                </c:pt>
              </c:numCache>
            </c:numRef>
          </c:val>
        </c:ser>
        <c:ser>
          <c:idx val="2"/>
          <c:order val="2"/>
          <c:tx>
            <c:strRef>
              <c:f>'Summary of ramp needs '!$D$1</c:f>
              <c:strCache>
                <c:ptCount val="1"/>
                <c:pt idx="0">
                  <c:v>2014</c:v>
                </c:pt>
              </c:strCache>
            </c:strRef>
          </c:tx>
          <c:invertIfNegative val="0"/>
          <c:cat>
            <c:strRef>
              <c:f>'Summary of ramp needs '!$A$2:$A$13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'!$D$2:$D$13</c:f>
              <c:numCache>
                <c:formatCode>#,##0</c:formatCode>
                <c:ptCount val="12"/>
                <c:pt idx="0">
                  <c:v>9167.0462695299102</c:v>
                </c:pt>
                <c:pt idx="1">
                  <c:v>8583.5734057870395</c:v>
                </c:pt>
                <c:pt idx="2">
                  <c:v>8340.908351916114</c:v>
                </c:pt>
                <c:pt idx="3">
                  <c:v>7112.5210596893849</c:v>
                </c:pt>
                <c:pt idx="4">
                  <c:v>5873.0011850661067</c:v>
                </c:pt>
                <c:pt idx="5">
                  <c:v>6189.2750225627788</c:v>
                </c:pt>
                <c:pt idx="6">
                  <c:v>6054.1866043338596</c:v>
                </c:pt>
                <c:pt idx="7">
                  <c:v>6823.8790199261784</c:v>
                </c:pt>
                <c:pt idx="8">
                  <c:v>6239.1333800562898</c:v>
                </c:pt>
                <c:pt idx="9">
                  <c:v>7304.4768171409269</c:v>
                </c:pt>
                <c:pt idx="10">
                  <c:v>8798.521316014012</c:v>
                </c:pt>
                <c:pt idx="11">
                  <c:v>9648.0376450295335</c:v>
                </c:pt>
              </c:numCache>
            </c:numRef>
          </c:val>
        </c:ser>
        <c:ser>
          <c:idx val="3"/>
          <c:order val="3"/>
          <c:tx>
            <c:strRef>
              <c:f>'Summary of ramp needs '!$E$1</c:f>
              <c:strCache>
                <c:ptCount val="1"/>
                <c:pt idx="0">
                  <c:v>2015</c:v>
                </c:pt>
              </c:strCache>
            </c:strRef>
          </c:tx>
          <c:invertIfNegative val="0"/>
          <c:cat>
            <c:strRef>
              <c:f>'Summary of ramp needs '!$A$2:$A$13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'!$E$2:$E$13</c:f>
              <c:numCache>
                <c:formatCode>#,##0</c:formatCode>
                <c:ptCount val="12"/>
                <c:pt idx="0">
                  <c:v>10113.032271538112</c:v>
                </c:pt>
                <c:pt idx="1">
                  <c:v>9374.7926508443925</c:v>
                </c:pt>
                <c:pt idx="2">
                  <c:v>9421.9189851745214</c:v>
                </c:pt>
                <c:pt idx="3">
                  <c:v>8130.0934390285838</c:v>
                </c:pt>
                <c:pt idx="4">
                  <c:v>6438.5589366818967</c:v>
                </c:pt>
                <c:pt idx="5">
                  <c:v>6163.8560409404672</c:v>
                </c:pt>
                <c:pt idx="6">
                  <c:v>5954.7723386671023</c:v>
                </c:pt>
                <c:pt idx="7">
                  <c:v>6617.2550469683083</c:v>
                </c:pt>
                <c:pt idx="8">
                  <c:v>6340.3631755014103</c:v>
                </c:pt>
                <c:pt idx="9">
                  <c:v>8120.845249018701</c:v>
                </c:pt>
                <c:pt idx="10">
                  <c:v>9816.8408528349501</c:v>
                </c:pt>
                <c:pt idx="11">
                  <c:v>10558.631951278287</c:v>
                </c:pt>
              </c:numCache>
            </c:numRef>
          </c:val>
        </c:ser>
        <c:ser>
          <c:idx val="4"/>
          <c:order val="4"/>
          <c:tx>
            <c:strRef>
              <c:f>'Summary of ramp needs '!$F$1</c:f>
              <c:strCache>
                <c:ptCount val="1"/>
                <c:pt idx="0">
                  <c:v>2016</c:v>
                </c:pt>
              </c:strCache>
            </c:strRef>
          </c:tx>
          <c:invertIfNegative val="0"/>
          <c:cat>
            <c:strRef>
              <c:f>'Summary of ramp needs '!$A$2:$A$13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'!$F$2:$F$13</c:f>
              <c:numCache>
                <c:formatCode>#,##0</c:formatCode>
                <c:ptCount val="12"/>
                <c:pt idx="0">
                  <c:v>10877.411859980042</c:v>
                </c:pt>
                <c:pt idx="1">
                  <c:v>10129.341198144459</c:v>
                </c:pt>
                <c:pt idx="2">
                  <c:v>10234.864134884741</c:v>
                </c:pt>
                <c:pt idx="3">
                  <c:v>8903.2205888785429</c:v>
                </c:pt>
                <c:pt idx="4">
                  <c:v>7139.8422143359821</c:v>
                </c:pt>
                <c:pt idx="5">
                  <c:v>6219.9333284205095</c:v>
                </c:pt>
                <c:pt idx="6">
                  <c:v>6006.4736025092679</c:v>
                </c:pt>
                <c:pt idx="7">
                  <c:v>6672.6560956185895</c:v>
                </c:pt>
                <c:pt idx="8">
                  <c:v>6453.5597689873066</c:v>
                </c:pt>
                <c:pt idx="9">
                  <c:v>8858.130773046596</c:v>
                </c:pt>
                <c:pt idx="10">
                  <c:v>10597.018536377149</c:v>
                </c:pt>
                <c:pt idx="11">
                  <c:v>11305.682473494413</c:v>
                </c:pt>
              </c:numCache>
            </c:numRef>
          </c:val>
        </c:ser>
        <c:dLbls>
          <c:showLegendKey val="0"/>
          <c:showVal val="0"/>
          <c:showCatName val="0"/>
          <c:showSerName val="0"/>
          <c:showPercent val="0"/>
          <c:showBubbleSize val="0"/>
        </c:dLbls>
        <c:gapWidth val="150"/>
        <c:axId val="75254016"/>
        <c:axId val="75255808"/>
      </c:barChart>
      <c:catAx>
        <c:axId val="75254016"/>
        <c:scaling>
          <c:orientation val="minMax"/>
        </c:scaling>
        <c:delete val="0"/>
        <c:axPos val="b"/>
        <c:majorTickMark val="none"/>
        <c:minorTickMark val="none"/>
        <c:tickLblPos val="nextTo"/>
        <c:crossAx val="75255808"/>
        <c:crosses val="autoZero"/>
        <c:auto val="1"/>
        <c:lblAlgn val="ctr"/>
        <c:lblOffset val="100"/>
        <c:noMultiLvlLbl val="0"/>
      </c:catAx>
      <c:valAx>
        <c:axId val="75255808"/>
        <c:scaling>
          <c:orientation val="minMax"/>
        </c:scaling>
        <c:delete val="0"/>
        <c:axPos val="l"/>
        <c:majorGridlines/>
        <c:title>
          <c:tx>
            <c:rich>
              <a:bodyPr/>
              <a:lstStyle/>
              <a:p>
                <a:pPr>
                  <a:defRPr/>
                </a:pPr>
                <a:r>
                  <a:rPr lang="en-US"/>
                  <a:t>MW</a:t>
                </a:r>
              </a:p>
            </c:rich>
          </c:tx>
          <c:layout/>
          <c:overlay val="0"/>
        </c:title>
        <c:numFmt formatCode="#,##0" sourceLinked="1"/>
        <c:majorTickMark val="none"/>
        <c:minorTickMark val="none"/>
        <c:tickLblPos val="nextTo"/>
        <c:crossAx val="7525401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Flexible Capacity Requirement</a:t>
            </a:r>
          </a:p>
        </c:rich>
      </c:tx>
      <c:layout/>
      <c:overlay val="0"/>
    </c:title>
    <c:autoTitleDeleted val="0"/>
    <c:plotArea>
      <c:layout/>
      <c:barChart>
        <c:barDir val="col"/>
        <c:grouping val="clustered"/>
        <c:varyColors val="0"/>
        <c:ser>
          <c:idx val="0"/>
          <c:order val="0"/>
          <c:tx>
            <c:strRef>
              <c:f>'Summary of ramp needs '!$E$17</c:f>
              <c:strCache>
                <c:ptCount val="1"/>
                <c:pt idx="0">
                  <c:v>Total_Flex_Need_2014</c:v>
                </c:pt>
              </c:strCache>
            </c:strRef>
          </c:tx>
          <c:invertIfNegative val="0"/>
          <c:cat>
            <c:strRef>
              <c:f>'Summary of ramp needs '!$B$18:$B$29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'!$E$18:$E$29</c:f>
              <c:numCache>
                <c:formatCode>#,##0</c:formatCode>
                <c:ptCount val="12"/>
                <c:pt idx="0">
                  <c:v>10334.6302490822</c:v>
                </c:pt>
                <c:pt idx="1">
                  <c:v>9732.1825140082838</c:v>
                </c:pt>
                <c:pt idx="2">
                  <c:v>9474.2946384713705</c:v>
                </c:pt>
                <c:pt idx="3">
                  <c:v>8272.0582653789006</c:v>
                </c:pt>
                <c:pt idx="4">
                  <c:v>7151.2743927999127</c:v>
                </c:pt>
                <c:pt idx="5">
                  <c:v>7562.6729372129521</c:v>
                </c:pt>
                <c:pt idx="6">
                  <c:v>7646.4756314690621</c:v>
                </c:pt>
                <c:pt idx="7">
                  <c:v>8562.9481951380458</c:v>
                </c:pt>
                <c:pt idx="8">
                  <c:v>7841.3054350273169</c:v>
                </c:pt>
                <c:pt idx="9">
                  <c:v>8916.4945441320233</c:v>
                </c:pt>
                <c:pt idx="10">
                  <c:v>10007.384492724224</c:v>
                </c:pt>
                <c:pt idx="11">
                  <c:v>10868.789496188529</c:v>
                </c:pt>
              </c:numCache>
            </c:numRef>
          </c:val>
        </c:ser>
        <c:ser>
          <c:idx val="1"/>
          <c:order val="1"/>
          <c:tx>
            <c:strRef>
              <c:f>'Summary of ramp needs '!$E$31</c:f>
              <c:strCache>
                <c:ptCount val="1"/>
                <c:pt idx="0">
                  <c:v>Total_Flex_Need_2015</c:v>
                </c:pt>
              </c:strCache>
            </c:strRef>
          </c:tx>
          <c:invertIfNegative val="0"/>
          <c:cat>
            <c:strRef>
              <c:f>'Summary of ramp needs '!$B$18:$B$29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'!$E$32:$E$43</c:f>
              <c:numCache>
                <c:formatCode>#,##0</c:formatCode>
                <c:ptCount val="12"/>
                <c:pt idx="0">
                  <c:v>11296.230511300644</c:v>
                </c:pt>
                <c:pt idx="1">
                  <c:v>10538.762265727006</c:v>
                </c:pt>
                <c:pt idx="2">
                  <c:v>10570.462201515487</c:v>
                </c:pt>
                <c:pt idx="3">
                  <c:v>9305.1372943211845</c:v>
                </c:pt>
                <c:pt idx="4">
                  <c:v>7733.9266668097061</c:v>
                </c:pt>
                <c:pt idx="5">
                  <c:v>7555.6205936972847</c:v>
                </c:pt>
                <c:pt idx="6">
                  <c:v>7568.3552646866792</c:v>
                </c:pt>
                <c:pt idx="7">
                  <c:v>8379.5810320550263</c:v>
                </c:pt>
                <c:pt idx="8">
                  <c:v>7963.9612964394337</c:v>
                </c:pt>
                <c:pt idx="9">
                  <c:v>9754.4207094949852</c:v>
                </c:pt>
                <c:pt idx="10">
                  <c:v>11041.870322103383</c:v>
                </c:pt>
                <c:pt idx="11">
                  <c:v>11795.709083864525</c:v>
                </c:pt>
              </c:numCache>
            </c:numRef>
          </c:val>
        </c:ser>
        <c:ser>
          <c:idx val="2"/>
          <c:order val="2"/>
          <c:tx>
            <c:strRef>
              <c:f>'Summary of ramp needs '!$E$45</c:f>
              <c:strCache>
                <c:ptCount val="1"/>
                <c:pt idx="0">
                  <c:v>Total_Flex_Need_2016</c:v>
                </c:pt>
              </c:strCache>
            </c:strRef>
          </c:tx>
          <c:invertIfNegative val="0"/>
          <c:cat>
            <c:strRef>
              <c:f>'Summary of ramp needs '!$B$18:$B$29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'Summary of ramp needs '!$E$46:$E$57</c:f>
              <c:numCache>
                <c:formatCode>#,##0</c:formatCode>
                <c:ptCount val="12"/>
                <c:pt idx="0">
                  <c:v>12077.354804130933</c:v>
                </c:pt>
                <c:pt idx="1">
                  <c:v>11309.783392568901</c:v>
                </c:pt>
                <c:pt idx="2">
                  <c:v>11399.661615294544</c:v>
                </c:pt>
                <c:pt idx="3">
                  <c:v>10094.893747139158</c:v>
                </c:pt>
                <c:pt idx="4">
                  <c:v>8453.5420793388093</c:v>
                </c:pt>
                <c:pt idx="5">
                  <c:v>7631.3942306401077</c:v>
                </c:pt>
                <c:pt idx="6">
                  <c:v>7642.8920671514543</c:v>
                </c:pt>
                <c:pt idx="7">
                  <c:v>8459.9226415213234</c:v>
                </c:pt>
                <c:pt idx="8">
                  <c:v>8100.1351642881273</c:v>
                </c:pt>
                <c:pt idx="9">
                  <c:v>10514.824707893871</c:v>
                </c:pt>
                <c:pt idx="10">
                  <c:v>11839.384708524758</c:v>
                </c:pt>
                <c:pt idx="11">
                  <c:v>12560.266808335207</c:v>
                </c:pt>
              </c:numCache>
            </c:numRef>
          </c:val>
        </c:ser>
        <c:dLbls>
          <c:showLegendKey val="0"/>
          <c:showVal val="0"/>
          <c:showCatName val="0"/>
          <c:showSerName val="0"/>
          <c:showPercent val="0"/>
          <c:showBubbleSize val="0"/>
        </c:dLbls>
        <c:gapWidth val="150"/>
        <c:axId val="75267072"/>
        <c:axId val="75285248"/>
      </c:barChart>
      <c:catAx>
        <c:axId val="75267072"/>
        <c:scaling>
          <c:orientation val="minMax"/>
        </c:scaling>
        <c:delete val="0"/>
        <c:axPos val="b"/>
        <c:majorTickMark val="none"/>
        <c:minorTickMark val="none"/>
        <c:tickLblPos val="nextTo"/>
        <c:crossAx val="75285248"/>
        <c:crosses val="autoZero"/>
        <c:auto val="1"/>
        <c:lblAlgn val="ctr"/>
        <c:lblOffset val="100"/>
        <c:noMultiLvlLbl val="0"/>
      </c:catAx>
      <c:valAx>
        <c:axId val="75285248"/>
        <c:scaling>
          <c:orientation val="minMax"/>
        </c:scaling>
        <c:delete val="0"/>
        <c:axPos val="l"/>
        <c:majorGridlines/>
        <c:title>
          <c:tx>
            <c:rich>
              <a:bodyPr/>
              <a:lstStyle/>
              <a:p>
                <a:pPr>
                  <a:defRPr/>
                </a:pPr>
                <a:r>
                  <a:rPr lang="en-US"/>
                  <a:t>MW</a:t>
                </a:r>
              </a:p>
            </c:rich>
          </c:tx>
          <c:layout/>
          <c:overlay val="0"/>
        </c:title>
        <c:numFmt formatCode="#,##0" sourceLinked="1"/>
        <c:majorTickMark val="none"/>
        <c:minorTickMark val="none"/>
        <c:tickLblPos val="nextTo"/>
        <c:crossAx val="7526707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Disrtribution of</a:t>
            </a:r>
            <a:r>
              <a:rPr lang="en-US" baseline="0"/>
              <a:t> 2014 Daily Maximum 3-Hour Net Load Ramps by Month</a:t>
            </a:r>
            <a:endParaRPr lang="en-US"/>
          </a:p>
        </c:rich>
      </c:tx>
      <c:overlay val="1"/>
    </c:title>
    <c:autoTitleDeleted val="0"/>
    <c:plotArea>
      <c:layout/>
      <c:barChart>
        <c:barDir val="col"/>
        <c:grouping val="stacked"/>
        <c:varyColors val="0"/>
        <c:ser>
          <c:idx val="0"/>
          <c:order val="0"/>
          <c:tx>
            <c:strRef>
              <c:f>'2014 Ramp Dist'!$B$49</c:f>
              <c:strCache>
                <c:ptCount val="1"/>
                <c:pt idx="0">
                  <c:v>Min</c:v>
                </c:pt>
              </c:strCache>
            </c:strRef>
          </c:tx>
          <c:spPr>
            <a:noFill/>
          </c:spPr>
          <c:invertIfNegative val="0"/>
          <c:cat>
            <c:strRef>
              <c:f>'2014 Ramp Dist'!$C$48:$N$48</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Dist'!$C$49:$N$49</c:f>
              <c:numCache>
                <c:formatCode>General</c:formatCode>
                <c:ptCount val="12"/>
                <c:pt idx="0">
                  <c:v>5603.7605862441924</c:v>
                </c:pt>
                <c:pt idx="1">
                  <c:v>5118.7770690475772</c:v>
                </c:pt>
                <c:pt idx="2">
                  <c:v>4687.2177869177322</c:v>
                </c:pt>
                <c:pt idx="3">
                  <c:v>2701.6964954962277</c:v>
                </c:pt>
                <c:pt idx="4">
                  <c:v>2487.2794678895407</c:v>
                </c:pt>
                <c:pt idx="5">
                  <c:v>2566.7855938281718</c:v>
                </c:pt>
                <c:pt idx="6">
                  <c:v>1722.6450434896724</c:v>
                </c:pt>
                <c:pt idx="7">
                  <c:v>2354.7621056395583</c:v>
                </c:pt>
                <c:pt idx="8">
                  <c:v>2767.047045052379</c:v>
                </c:pt>
                <c:pt idx="9">
                  <c:v>4423.1820999740048</c:v>
                </c:pt>
                <c:pt idx="10">
                  <c:v>4250.1884370404878</c:v>
                </c:pt>
                <c:pt idx="11">
                  <c:v>5821.8960211982048</c:v>
                </c:pt>
              </c:numCache>
            </c:numRef>
          </c:val>
        </c:ser>
        <c:ser>
          <c:idx val="1"/>
          <c:order val="1"/>
          <c:tx>
            <c:strRef>
              <c:f>'2014 Ramp Dist'!$B$50</c:f>
              <c:strCache>
                <c:ptCount val="1"/>
                <c:pt idx="0">
                  <c:v>Q1</c:v>
                </c:pt>
              </c:strCache>
            </c:strRef>
          </c:tx>
          <c:invertIfNegative val="0"/>
          <c:cat>
            <c:strRef>
              <c:f>'2014 Ramp Dist'!$C$48:$N$48</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Dist'!$C$50:$N$50</c:f>
              <c:numCache>
                <c:formatCode>General</c:formatCode>
                <c:ptCount val="12"/>
                <c:pt idx="0">
                  <c:v>1086.7131140966412</c:v>
                </c:pt>
                <c:pt idx="1">
                  <c:v>1222.3933601453427</c:v>
                </c:pt>
                <c:pt idx="2">
                  <c:v>1494.1791764666741</c:v>
                </c:pt>
                <c:pt idx="3">
                  <c:v>2840.3884642156609</c:v>
                </c:pt>
                <c:pt idx="4">
                  <c:v>1883.1080889265249</c:v>
                </c:pt>
                <c:pt idx="5">
                  <c:v>808.8052369195193</c:v>
                </c:pt>
                <c:pt idx="6">
                  <c:v>1936.2374889670537</c:v>
                </c:pt>
                <c:pt idx="7">
                  <c:v>2653.6788284920221</c:v>
                </c:pt>
                <c:pt idx="8">
                  <c:v>2020.8397851633445</c:v>
                </c:pt>
                <c:pt idx="9">
                  <c:v>609.15544451074675</c:v>
                </c:pt>
                <c:pt idx="10">
                  <c:v>1708.1508284669644</c:v>
                </c:pt>
                <c:pt idx="11">
                  <c:v>877.47246338636251</c:v>
                </c:pt>
              </c:numCache>
            </c:numRef>
          </c:val>
        </c:ser>
        <c:ser>
          <c:idx val="2"/>
          <c:order val="2"/>
          <c:tx>
            <c:strRef>
              <c:f>'2014 Ramp Dist'!$B$51</c:f>
              <c:strCache>
                <c:ptCount val="1"/>
                <c:pt idx="0">
                  <c:v>Q2</c:v>
                </c:pt>
              </c:strCache>
            </c:strRef>
          </c:tx>
          <c:invertIfNegative val="0"/>
          <c:cat>
            <c:strRef>
              <c:f>'2014 Ramp Dist'!$C$48:$N$48</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Dist'!$C$51:$N$51</c:f>
              <c:numCache>
                <c:formatCode>General</c:formatCode>
                <c:ptCount val="12"/>
                <c:pt idx="0">
                  <c:v>513.05985335452533</c:v>
                </c:pt>
                <c:pt idx="1">
                  <c:v>429.52165305918243</c:v>
                </c:pt>
                <c:pt idx="2">
                  <c:v>537.60443935981311</c:v>
                </c:pt>
                <c:pt idx="3">
                  <c:v>194.80390059107049</c:v>
                </c:pt>
                <c:pt idx="4">
                  <c:v>730.72381531334395</c:v>
                </c:pt>
                <c:pt idx="5">
                  <c:v>786.81928714192691</c:v>
                </c:pt>
                <c:pt idx="6">
                  <c:v>477.34513951548797</c:v>
                </c:pt>
                <c:pt idx="7">
                  <c:v>514.25947516087035</c:v>
                </c:pt>
                <c:pt idx="8">
                  <c:v>675.67015535470728</c:v>
                </c:pt>
                <c:pt idx="9">
                  <c:v>497.10820405078266</c:v>
                </c:pt>
                <c:pt idx="10">
                  <c:v>441.30750091305072</c:v>
                </c:pt>
                <c:pt idx="11">
                  <c:v>695.35866105704554</c:v>
                </c:pt>
              </c:numCache>
            </c:numRef>
          </c:val>
        </c:ser>
        <c:ser>
          <c:idx val="3"/>
          <c:order val="3"/>
          <c:tx>
            <c:strRef>
              <c:f>'2014 Ramp Dist'!$B$52</c:f>
              <c:strCache>
                <c:ptCount val="1"/>
                <c:pt idx="0">
                  <c:v>Q3</c:v>
                </c:pt>
              </c:strCache>
            </c:strRef>
          </c:tx>
          <c:invertIfNegative val="0"/>
          <c:cat>
            <c:strRef>
              <c:f>'2014 Ramp Dist'!$C$48:$N$48</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Dist'!$C$52:$N$52</c:f>
              <c:numCache>
                <c:formatCode>General</c:formatCode>
                <c:ptCount val="12"/>
                <c:pt idx="0">
                  <c:v>438.40953720932157</c:v>
                </c:pt>
                <c:pt idx="1">
                  <c:v>349.82457990922558</c:v>
                </c:pt>
                <c:pt idx="2">
                  <c:v>991.6542787341059</c:v>
                </c:pt>
                <c:pt idx="3">
                  <c:v>568.6055703811171</c:v>
                </c:pt>
                <c:pt idx="4">
                  <c:v>263.166321166751</c:v>
                </c:pt>
                <c:pt idx="5">
                  <c:v>598.91221856110496</c:v>
                </c:pt>
                <c:pt idx="6">
                  <c:v>533.14800404973721</c:v>
                </c:pt>
                <c:pt idx="7">
                  <c:v>356.77169743118066</c:v>
                </c:pt>
                <c:pt idx="8">
                  <c:v>362.67926864404581</c:v>
                </c:pt>
                <c:pt idx="9">
                  <c:v>478.16945449956984</c:v>
                </c:pt>
                <c:pt idx="10">
                  <c:v>538.92030004182288</c:v>
                </c:pt>
                <c:pt idx="11">
                  <c:v>766.72886918616859</c:v>
                </c:pt>
              </c:numCache>
            </c:numRef>
          </c:val>
        </c:ser>
        <c:ser>
          <c:idx val="5"/>
          <c:order val="4"/>
          <c:tx>
            <c:strRef>
              <c:f>'2014 Ramp Dist'!$B$53</c:f>
              <c:strCache>
                <c:ptCount val="1"/>
                <c:pt idx="0">
                  <c:v>95th Percent</c:v>
                </c:pt>
              </c:strCache>
            </c:strRef>
          </c:tx>
          <c:invertIfNegative val="0"/>
          <c:val>
            <c:numRef>
              <c:f>'2014 Ramp Dist'!$C$53:$N$53</c:f>
              <c:numCache>
                <c:formatCode>General</c:formatCode>
                <c:ptCount val="12"/>
                <c:pt idx="0">
                  <c:v>1169.3768821324611</c:v>
                </c:pt>
                <c:pt idx="1">
                  <c:v>549.12431482866941</c:v>
                </c:pt>
                <c:pt idx="2">
                  <c:v>387.69398553757674</c:v>
                </c:pt>
                <c:pt idx="3">
                  <c:v>495.53211993808145</c:v>
                </c:pt>
                <c:pt idx="4">
                  <c:v>448.96399402513453</c:v>
                </c:pt>
                <c:pt idx="5">
                  <c:v>820.14331254178069</c:v>
                </c:pt>
                <c:pt idx="6">
                  <c:v>981.53192365738505</c:v>
                </c:pt>
                <c:pt idx="7">
                  <c:v>612.46464663486222</c:v>
                </c:pt>
                <c:pt idx="8">
                  <c:v>323.91372939430494</c:v>
                </c:pt>
                <c:pt idx="9">
                  <c:v>753.13381386565197</c:v>
                </c:pt>
                <c:pt idx="10">
                  <c:v>1223.0694820844292</c:v>
                </c:pt>
                <c:pt idx="11">
                  <c:v>506.08927214871073</c:v>
                </c:pt>
              </c:numCache>
            </c:numRef>
          </c:val>
        </c:ser>
        <c:ser>
          <c:idx val="4"/>
          <c:order val="5"/>
          <c:tx>
            <c:strRef>
              <c:f>'2014 Ramp Dist'!$B$54</c:f>
              <c:strCache>
                <c:ptCount val="1"/>
                <c:pt idx="0">
                  <c:v>Top 5 Percent</c:v>
                </c:pt>
              </c:strCache>
            </c:strRef>
          </c:tx>
          <c:invertIfNegative val="0"/>
          <c:cat>
            <c:strRef>
              <c:f>'2014 Ramp Dist'!$C$48:$N$48</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Dist'!$C$54:$N$54</c:f>
              <c:numCache>
                <c:formatCode>General</c:formatCode>
                <c:ptCount val="12"/>
                <c:pt idx="0">
                  <c:v>355.7262964927686</c:v>
                </c:pt>
                <c:pt idx="1">
                  <c:v>913.93242879704212</c:v>
                </c:pt>
                <c:pt idx="2">
                  <c:v>242.55868490021203</c:v>
                </c:pt>
                <c:pt idx="3">
                  <c:v>311.49450906722723</c:v>
                </c:pt>
                <c:pt idx="4">
                  <c:v>59.759497744811597</c:v>
                </c:pt>
                <c:pt idx="5">
                  <c:v>607.80937357027506</c:v>
                </c:pt>
                <c:pt idx="6">
                  <c:v>403.27900465452331</c:v>
                </c:pt>
                <c:pt idx="7">
                  <c:v>331.94226656768478</c:v>
                </c:pt>
                <c:pt idx="8">
                  <c:v>88.983396447508312</c:v>
                </c:pt>
                <c:pt idx="9">
                  <c:v>543.72780024017084</c:v>
                </c:pt>
                <c:pt idx="10">
                  <c:v>636.88476746725701</c:v>
                </c:pt>
                <c:pt idx="11">
                  <c:v>980.49235805304124</c:v>
                </c:pt>
              </c:numCache>
            </c:numRef>
          </c:val>
        </c:ser>
        <c:dLbls>
          <c:showLegendKey val="0"/>
          <c:showVal val="0"/>
          <c:showCatName val="0"/>
          <c:showSerName val="0"/>
          <c:showPercent val="0"/>
          <c:showBubbleSize val="0"/>
        </c:dLbls>
        <c:gapWidth val="150"/>
        <c:overlap val="100"/>
        <c:axId val="75628544"/>
        <c:axId val="75630080"/>
      </c:barChart>
      <c:catAx>
        <c:axId val="75628544"/>
        <c:scaling>
          <c:orientation val="minMax"/>
        </c:scaling>
        <c:delete val="0"/>
        <c:axPos val="b"/>
        <c:majorTickMark val="out"/>
        <c:minorTickMark val="none"/>
        <c:tickLblPos val="nextTo"/>
        <c:crossAx val="75630080"/>
        <c:crosses val="autoZero"/>
        <c:auto val="1"/>
        <c:lblAlgn val="ctr"/>
        <c:lblOffset val="100"/>
        <c:noMultiLvlLbl val="0"/>
      </c:catAx>
      <c:valAx>
        <c:axId val="75630080"/>
        <c:scaling>
          <c:orientation val="minMax"/>
        </c:scaling>
        <c:delete val="0"/>
        <c:axPos val="l"/>
        <c:majorGridlines/>
        <c:numFmt formatCode="General" sourceLinked="1"/>
        <c:majorTickMark val="out"/>
        <c:minorTickMark val="none"/>
        <c:tickLblPos val="nextTo"/>
        <c:crossAx val="75628544"/>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tockChart>
        <c:ser>
          <c:idx val="0"/>
          <c:order val="0"/>
          <c:tx>
            <c:strRef>
              <c:f>'2014 Ramp Dist'!$C$65</c:f>
              <c:strCache>
                <c:ptCount val="1"/>
                <c:pt idx="0">
                  <c:v>Min</c:v>
                </c:pt>
              </c:strCache>
            </c:strRef>
          </c:tx>
          <c:spPr>
            <a:ln w="28575">
              <a:noFill/>
            </a:ln>
          </c:spPr>
          <c:marker>
            <c:symbol val="none"/>
          </c:marker>
          <c:cat>
            <c:strRef>
              <c:f>'2014 Ramp Dist'!$B$66:$B$77</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Dist'!$C$66:$C$77</c:f>
              <c:numCache>
                <c:formatCode>General</c:formatCode>
                <c:ptCount val="12"/>
                <c:pt idx="0">
                  <c:v>5968.7026277346849</c:v>
                </c:pt>
                <c:pt idx="1">
                  <c:v>5773.4273950969255</c:v>
                </c:pt>
                <c:pt idx="2">
                  <c:v>5166.0260068579628</c:v>
                </c:pt>
                <c:pt idx="3">
                  <c:v>3218.7932815023341</c:v>
                </c:pt>
                <c:pt idx="4">
                  <c:v>3139.5987259910798</c:v>
                </c:pt>
                <c:pt idx="5">
                  <c:v>2973.9351350627185</c:v>
                </c:pt>
                <c:pt idx="6">
                  <c:v>1940.2703367795766</c:v>
                </c:pt>
                <c:pt idx="7">
                  <c:v>2544.3310800435211</c:v>
                </c:pt>
                <c:pt idx="8">
                  <c:v>2873.2231041856685</c:v>
                </c:pt>
                <c:pt idx="9">
                  <c:v>4962.1717101867725</c:v>
                </c:pt>
                <c:pt idx="10">
                  <c:v>4383.0088391451172</c:v>
                </c:pt>
                <c:pt idx="11">
                  <c:v>6755.6547890602742</c:v>
                </c:pt>
              </c:numCache>
            </c:numRef>
          </c:val>
          <c:smooth val="0"/>
        </c:ser>
        <c:ser>
          <c:idx val="1"/>
          <c:order val="1"/>
          <c:tx>
            <c:strRef>
              <c:f>'2014 Ramp Dist'!$D$65</c:f>
              <c:strCache>
                <c:ptCount val="1"/>
                <c:pt idx="0">
                  <c:v>Stand dev +</c:v>
                </c:pt>
              </c:strCache>
            </c:strRef>
          </c:tx>
          <c:spPr>
            <a:ln w="28575">
              <a:noFill/>
            </a:ln>
          </c:spPr>
          <c:marker>
            <c:symbol val="none"/>
          </c:marker>
          <c:cat>
            <c:strRef>
              <c:f>'2014 Ramp Dist'!$B$66:$B$77</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Dist'!$D$66:$D$77</c:f>
              <c:numCache>
                <c:formatCode>General</c:formatCode>
                <c:ptCount val="12"/>
                <c:pt idx="0">
                  <c:v>10197.942502228754</c:v>
                </c:pt>
                <c:pt idx="1">
                  <c:v>9223.8048630259273</c:v>
                </c:pt>
                <c:pt idx="2">
                  <c:v>10305.079296295971</c:v>
                </c:pt>
                <c:pt idx="3">
                  <c:v>9210.2814903992257</c:v>
                </c:pt>
                <c:pt idx="4">
                  <c:v>6810.1054571224113</c:v>
                </c:pt>
                <c:pt idx="5">
                  <c:v>5761.31497884292</c:v>
                </c:pt>
                <c:pt idx="6">
                  <c:v>5807.7634262210213</c:v>
                </c:pt>
                <c:pt idx="7">
                  <c:v>7192.2941565979208</c:v>
                </c:pt>
                <c:pt idx="8">
                  <c:v>7110.6856637353494</c:v>
                </c:pt>
                <c:pt idx="9">
                  <c:v>8095.6065625130932</c:v>
                </c:pt>
                <c:pt idx="10">
                  <c:v>10160.536815102421</c:v>
                </c:pt>
                <c:pt idx="11">
                  <c:v>10548.912818407671</c:v>
                </c:pt>
              </c:numCache>
            </c:numRef>
          </c:val>
          <c:smooth val="0"/>
        </c:ser>
        <c:ser>
          <c:idx val="2"/>
          <c:order val="2"/>
          <c:tx>
            <c:strRef>
              <c:f>'2014 Ramp Dist'!$E$65</c:f>
              <c:strCache>
                <c:ptCount val="1"/>
                <c:pt idx="0">
                  <c:v>Stand dev -</c:v>
                </c:pt>
              </c:strCache>
            </c:strRef>
          </c:tx>
          <c:spPr>
            <a:ln w="28575">
              <a:noFill/>
            </a:ln>
          </c:spPr>
          <c:marker>
            <c:symbol val="none"/>
          </c:marker>
          <c:cat>
            <c:strRef>
              <c:f>'2014 Ramp Dist'!$B$66:$B$77</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Dist'!$E$66:$E$77</c:f>
              <c:numCache>
                <c:formatCode>General</c:formatCode>
                <c:ptCount val="12"/>
                <c:pt idx="0">
                  <c:v>5847.0135109153216</c:v>
                </c:pt>
                <c:pt idx="1">
                  <c:v>5785.3011599407228</c:v>
                </c:pt>
                <c:pt idx="2">
                  <c:v>5493.0405785330795</c:v>
                </c:pt>
                <c:pt idx="3">
                  <c:v>4085.7057105927279</c:v>
                </c:pt>
                <c:pt idx="4">
                  <c:v>3787.0030475933518</c:v>
                </c:pt>
                <c:pt idx="5">
                  <c:v>2724.9873723515316</c:v>
                </c:pt>
                <c:pt idx="6">
                  <c:v>2310.194309499766</c:v>
                </c:pt>
                <c:pt idx="7">
                  <c:v>3556.5571602528025</c:v>
                </c:pt>
                <c:pt idx="8">
                  <c:v>3818.6968290218692</c:v>
                </c:pt>
                <c:pt idx="9">
                  <c:v>4411.6780169957538</c:v>
                </c:pt>
                <c:pt idx="10">
                  <c:v>4836.6993234054353</c:v>
                </c:pt>
                <c:pt idx="11">
                  <c:v>6392.7058852585087</c:v>
                </c:pt>
              </c:numCache>
            </c:numRef>
          </c:val>
          <c:smooth val="0"/>
        </c:ser>
        <c:ser>
          <c:idx val="3"/>
          <c:order val="3"/>
          <c:tx>
            <c:strRef>
              <c:f>'2014 Ramp Dist'!$F$65</c:f>
              <c:strCache>
                <c:ptCount val="1"/>
                <c:pt idx="0">
                  <c:v>Max</c:v>
                </c:pt>
              </c:strCache>
            </c:strRef>
          </c:tx>
          <c:spPr>
            <a:ln w="28575">
              <a:noFill/>
            </a:ln>
          </c:spPr>
          <c:marker>
            <c:symbol val="none"/>
          </c:marker>
          <c:cat>
            <c:strRef>
              <c:f>'2014 Ramp Dist'!$B$66:$B$77</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'2014 Ramp Dist'!$F$66:$F$77</c:f>
              <c:numCache>
                <c:formatCode>General</c:formatCode>
                <c:ptCount val="12"/>
                <c:pt idx="0">
                  <c:v>10295.153147580284</c:v>
                </c:pt>
                <c:pt idx="1">
                  <c:v>9821.4479550879114</c:v>
                </c:pt>
                <c:pt idx="2">
                  <c:v>10020.626430011394</c:v>
                </c:pt>
                <c:pt idx="3">
                  <c:v>8623.4877300144981</c:v>
                </c:pt>
                <c:pt idx="4">
                  <c:v>7127.0141485409258</c:v>
                </c:pt>
                <c:pt idx="5">
                  <c:v>6060.6554221578699</c:v>
                </c:pt>
                <c:pt idx="6">
                  <c:v>5853.7265737133021</c:v>
                </c:pt>
                <c:pt idx="7">
                  <c:v>6725.5187018518809</c:v>
                </c:pt>
                <c:pt idx="8">
                  <c:v>6461.3019912505624</c:v>
                </c:pt>
                <c:pt idx="9">
                  <c:v>8610.2019604750894</c:v>
                </c:pt>
                <c:pt idx="10">
                  <c:v>10403.051976818329</c:v>
                </c:pt>
                <c:pt idx="11">
                  <c:v>11110.827447701744</c:v>
                </c:pt>
              </c:numCache>
            </c:numRef>
          </c:val>
          <c:smooth val="0"/>
        </c:ser>
        <c:dLbls>
          <c:showLegendKey val="0"/>
          <c:showVal val="0"/>
          <c:showCatName val="0"/>
          <c:showSerName val="0"/>
          <c:showPercent val="0"/>
          <c:showBubbleSize val="0"/>
        </c:dLbls>
        <c:hiLowLines/>
        <c:upDownBars>
          <c:gapWidth val="150"/>
          <c:upBars>
            <c:spPr>
              <a:solidFill>
                <a:schemeClr val="accent1"/>
              </a:solidFill>
            </c:spPr>
          </c:upBars>
          <c:downBars/>
        </c:upDownBars>
        <c:axId val="75646080"/>
        <c:axId val="75647616"/>
      </c:stockChart>
      <c:catAx>
        <c:axId val="75646080"/>
        <c:scaling>
          <c:orientation val="minMax"/>
        </c:scaling>
        <c:delete val="0"/>
        <c:axPos val="b"/>
        <c:majorTickMark val="out"/>
        <c:minorTickMark val="none"/>
        <c:tickLblPos val="nextTo"/>
        <c:crossAx val="75647616"/>
        <c:crosses val="autoZero"/>
        <c:auto val="1"/>
        <c:lblAlgn val="ctr"/>
        <c:lblOffset val="100"/>
        <c:noMultiLvlLbl val="0"/>
      </c:catAx>
      <c:valAx>
        <c:axId val="75647616"/>
        <c:scaling>
          <c:orientation val="minMax"/>
        </c:scaling>
        <c:delete val="0"/>
        <c:axPos val="l"/>
        <c:majorGridlines/>
        <c:numFmt formatCode="General" sourceLinked="1"/>
        <c:majorTickMark val="out"/>
        <c:minorTickMark val="none"/>
        <c:tickLblPos val="nextTo"/>
        <c:crossAx val="756460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1"/>
          <c:order val="0"/>
          <c:tx>
            <c:strRef>
              <c:f>'Ramps and Ramp Durations'!$C$3</c:f>
              <c:strCache>
                <c:ptCount val="1"/>
                <c:pt idx="0">
                  <c:v>2014 3-Hour Ramp</c:v>
                </c:pt>
              </c:strCache>
            </c:strRef>
          </c:tx>
          <c:spPr>
            <a:ln>
              <a:solidFill>
                <a:schemeClr val="accent1"/>
              </a:solidFill>
            </a:ln>
          </c:spPr>
          <c:marker>
            <c:symbol val="none"/>
          </c:marker>
          <c:cat>
            <c:strRef>
              <c:f>'Ramps and Ramp Durations'!$A$4:$A$368</c:f>
              <c:strCache>
                <c:ptCount val="365"/>
                <c:pt idx="0">
                  <c:v>Jan</c:v>
                </c:pt>
                <c:pt idx="1">
                  <c:v>Jan</c:v>
                </c:pt>
                <c:pt idx="2">
                  <c:v>Jan</c:v>
                </c:pt>
                <c:pt idx="3">
                  <c:v>Jan</c:v>
                </c:pt>
                <c:pt idx="4">
                  <c:v>Jan</c:v>
                </c:pt>
                <c:pt idx="5">
                  <c:v>Jan</c:v>
                </c:pt>
                <c:pt idx="6">
                  <c:v>Jan</c:v>
                </c:pt>
                <c:pt idx="7">
                  <c:v>Jan</c:v>
                </c:pt>
                <c:pt idx="8">
                  <c:v>Jan</c:v>
                </c:pt>
                <c:pt idx="9">
                  <c:v>Jan</c:v>
                </c:pt>
                <c:pt idx="10">
                  <c:v>Jan</c:v>
                </c:pt>
                <c:pt idx="11">
                  <c:v>Jan</c:v>
                </c:pt>
                <c:pt idx="12">
                  <c:v>Jan</c:v>
                </c:pt>
                <c:pt idx="13">
                  <c:v>Jan</c:v>
                </c:pt>
                <c:pt idx="14">
                  <c:v>Jan</c:v>
                </c:pt>
                <c:pt idx="15">
                  <c:v>Jan</c:v>
                </c:pt>
                <c:pt idx="16">
                  <c:v>Jan</c:v>
                </c:pt>
                <c:pt idx="17">
                  <c:v>Jan</c:v>
                </c:pt>
                <c:pt idx="18">
                  <c:v>Jan</c:v>
                </c:pt>
                <c:pt idx="19">
                  <c:v>Jan</c:v>
                </c:pt>
                <c:pt idx="20">
                  <c:v>Jan</c:v>
                </c:pt>
                <c:pt idx="21">
                  <c:v>Jan</c:v>
                </c:pt>
                <c:pt idx="22">
                  <c:v>Jan</c:v>
                </c:pt>
                <c:pt idx="23">
                  <c:v>Jan</c:v>
                </c:pt>
                <c:pt idx="24">
                  <c:v>Jan</c:v>
                </c:pt>
                <c:pt idx="25">
                  <c:v>Jan</c:v>
                </c:pt>
                <c:pt idx="26">
                  <c:v>Jan</c:v>
                </c:pt>
                <c:pt idx="27">
                  <c:v>Jan</c:v>
                </c:pt>
                <c:pt idx="28">
                  <c:v>Jan</c:v>
                </c:pt>
                <c:pt idx="29">
                  <c:v>Jan</c:v>
                </c:pt>
                <c:pt idx="30">
                  <c:v>Feb</c:v>
                </c:pt>
                <c:pt idx="31">
                  <c:v>Feb</c:v>
                </c:pt>
                <c:pt idx="32">
                  <c:v>Feb</c:v>
                </c:pt>
                <c:pt idx="33">
                  <c:v>Feb</c:v>
                </c:pt>
                <c:pt idx="34">
                  <c:v>Feb</c:v>
                </c:pt>
                <c:pt idx="35">
                  <c:v>Feb</c:v>
                </c:pt>
                <c:pt idx="36">
                  <c:v>Feb</c:v>
                </c:pt>
                <c:pt idx="37">
                  <c:v>Feb</c:v>
                </c:pt>
                <c:pt idx="38">
                  <c:v>Feb</c:v>
                </c:pt>
                <c:pt idx="39">
                  <c:v>Feb</c:v>
                </c:pt>
                <c:pt idx="40">
                  <c:v>Feb</c:v>
                </c:pt>
                <c:pt idx="41">
                  <c:v>Feb</c:v>
                </c:pt>
                <c:pt idx="42">
                  <c:v>Feb</c:v>
                </c:pt>
                <c:pt idx="43">
                  <c:v>Feb</c:v>
                </c:pt>
                <c:pt idx="44">
                  <c:v>Feb</c:v>
                </c:pt>
                <c:pt idx="45">
                  <c:v>Feb</c:v>
                </c:pt>
                <c:pt idx="46">
                  <c:v>Feb</c:v>
                </c:pt>
                <c:pt idx="47">
                  <c:v>Feb</c:v>
                </c:pt>
                <c:pt idx="48">
                  <c:v>Feb</c:v>
                </c:pt>
                <c:pt idx="49">
                  <c:v>Feb</c:v>
                </c:pt>
                <c:pt idx="50">
                  <c:v>Feb</c:v>
                </c:pt>
                <c:pt idx="51">
                  <c:v>Feb</c:v>
                </c:pt>
                <c:pt idx="52">
                  <c:v>Feb</c:v>
                </c:pt>
                <c:pt idx="53">
                  <c:v>Feb</c:v>
                </c:pt>
                <c:pt idx="54">
                  <c:v>Feb</c:v>
                </c:pt>
                <c:pt idx="55">
                  <c:v>Feb</c:v>
                </c:pt>
                <c:pt idx="56">
                  <c:v>Feb</c:v>
                </c:pt>
                <c:pt idx="57">
                  <c:v>Feb</c:v>
                </c:pt>
                <c:pt idx="58">
                  <c:v>Feb</c:v>
                </c:pt>
                <c:pt idx="59">
                  <c:v>Mar</c:v>
                </c:pt>
                <c:pt idx="60">
                  <c:v>Mar</c:v>
                </c:pt>
                <c:pt idx="61">
                  <c:v>Mar</c:v>
                </c:pt>
                <c:pt idx="62">
                  <c:v>Mar</c:v>
                </c:pt>
                <c:pt idx="63">
                  <c:v>Mar</c:v>
                </c:pt>
                <c:pt idx="64">
                  <c:v>Mar</c:v>
                </c:pt>
                <c:pt idx="65">
                  <c:v>Mar</c:v>
                </c:pt>
                <c:pt idx="66">
                  <c:v>Mar</c:v>
                </c:pt>
                <c:pt idx="67">
                  <c:v>Mar</c:v>
                </c:pt>
                <c:pt idx="68">
                  <c:v>Mar</c:v>
                </c:pt>
                <c:pt idx="69">
                  <c:v>Mar</c:v>
                </c:pt>
                <c:pt idx="70">
                  <c:v>Mar</c:v>
                </c:pt>
                <c:pt idx="71">
                  <c:v>Mar</c:v>
                </c:pt>
                <c:pt idx="72">
                  <c:v>Mar</c:v>
                </c:pt>
                <c:pt idx="73">
                  <c:v>Mar</c:v>
                </c:pt>
                <c:pt idx="74">
                  <c:v>Mar</c:v>
                </c:pt>
                <c:pt idx="75">
                  <c:v>Mar</c:v>
                </c:pt>
                <c:pt idx="76">
                  <c:v>Mar</c:v>
                </c:pt>
                <c:pt idx="77">
                  <c:v>Mar</c:v>
                </c:pt>
                <c:pt idx="78">
                  <c:v>Mar</c:v>
                </c:pt>
                <c:pt idx="79">
                  <c:v>Mar</c:v>
                </c:pt>
                <c:pt idx="80">
                  <c:v>Mar</c:v>
                </c:pt>
                <c:pt idx="81">
                  <c:v>Mar</c:v>
                </c:pt>
                <c:pt idx="82">
                  <c:v>Mar</c:v>
                </c:pt>
                <c:pt idx="83">
                  <c:v>Mar</c:v>
                </c:pt>
                <c:pt idx="84">
                  <c:v>Mar</c:v>
                </c:pt>
                <c:pt idx="85">
                  <c:v>Mar</c:v>
                </c:pt>
                <c:pt idx="86">
                  <c:v>Mar</c:v>
                </c:pt>
                <c:pt idx="87">
                  <c:v>Mar</c:v>
                </c:pt>
                <c:pt idx="88">
                  <c:v>Mar</c:v>
                </c:pt>
                <c:pt idx="89">
                  <c:v>Mar</c:v>
                </c:pt>
                <c:pt idx="90">
                  <c:v>Apr</c:v>
                </c:pt>
                <c:pt idx="91">
                  <c:v>Apr</c:v>
                </c:pt>
                <c:pt idx="92">
                  <c:v>Apr</c:v>
                </c:pt>
                <c:pt idx="93">
                  <c:v>Apr</c:v>
                </c:pt>
                <c:pt idx="94">
                  <c:v>Apr</c:v>
                </c:pt>
                <c:pt idx="95">
                  <c:v>Apr</c:v>
                </c:pt>
                <c:pt idx="96">
                  <c:v>Apr</c:v>
                </c:pt>
                <c:pt idx="97">
                  <c:v>Apr</c:v>
                </c:pt>
                <c:pt idx="98">
                  <c:v>Apr</c:v>
                </c:pt>
                <c:pt idx="99">
                  <c:v>Apr</c:v>
                </c:pt>
                <c:pt idx="100">
                  <c:v>Apr</c:v>
                </c:pt>
                <c:pt idx="101">
                  <c:v>Apr</c:v>
                </c:pt>
                <c:pt idx="102">
                  <c:v>Apr</c:v>
                </c:pt>
                <c:pt idx="103">
                  <c:v>Apr</c:v>
                </c:pt>
                <c:pt idx="104">
                  <c:v>Apr</c:v>
                </c:pt>
                <c:pt idx="105">
                  <c:v>Apr</c:v>
                </c:pt>
                <c:pt idx="106">
                  <c:v>Apr</c:v>
                </c:pt>
                <c:pt idx="107">
                  <c:v>Apr</c:v>
                </c:pt>
                <c:pt idx="108">
                  <c:v>Apr</c:v>
                </c:pt>
                <c:pt idx="109">
                  <c:v>Apr</c:v>
                </c:pt>
                <c:pt idx="110">
                  <c:v>Apr</c:v>
                </c:pt>
                <c:pt idx="111">
                  <c:v>Apr</c:v>
                </c:pt>
                <c:pt idx="112">
                  <c:v>Apr</c:v>
                </c:pt>
                <c:pt idx="113">
                  <c:v>Apr</c:v>
                </c:pt>
                <c:pt idx="114">
                  <c:v>Apr</c:v>
                </c:pt>
                <c:pt idx="115">
                  <c:v>Apr</c:v>
                </c:pt>
                <c:pt idx="116">
                  <c:v>Apr</c:v>
                </c:pt>
                <c:pt idx="117">
                  <c:v>Apr</c:v>
                </c:pt>
                <c:pt idx="118">
                  <c:v>Apr</c:v>
                </c:pt>
                <c:pt idx="119">
                  <c:v>Apr</c:v>
                </c:pt>
                <c:pt idx="120">
                  <c:v>May</c:v>
                </c:pt>
                <c:pt idx="121">
                  <c:v>May</c:v>
                </c:pt>
                <c:pt idx="122">
                  <c:v>May</c:v>
                </c:pt>
                <c:pt idx="123">
                  <c:v>May</c:v>
                </c:pt>
                <c:pt idx="124">
                  <c:v>May</c:v>
                </c:pt>
                <c:pt idx="125">
                  <c:v>May</c:v>
                </c:pt>
                <c:pt idx="126">
                  <c:v>May</c:v>
                </c:pt>
                <c:pt idx="127">
                  <c:v>May</c:v>
                </c:pt>
                <c:pt idx="128">
                  <c:v>May</c:v>
                </c:pt>
                <c:pt idx="129">
                  <c:v>May</c:v>
                </c:pt>
                <c:pt idx="130">
                  <c:v>May</c:v>
                </c:pt>
                <c:pt idx="131">
                  <c:v>May</c:v>
                </c:pt>
                <c:pt idx="132">
                  <c:v>May</c:v>
                </c:pt>
                <c:pt idx="133">
                  <c:v>May</c:v>
                </c:pt>
                <c:pt idx="134">
                  <c:v>May</c:v>
                </c:pt>
                <c:pt idx="135">
                  <c:v>May</c:v>
                </c:pt>
                <c:pt idx="136">
                  <c:v>May</c:v>
                </c:pt>
                <c:pt idx="137">
                  <c:v>May</c:v>
                </c:pt>
                <c:pt idx="138">
                  <c:v>May</c:v>
                </c:pt>
                <c:pt idx="139">
                  <c:v>May</c:v>
                </c:pt>
                <c:pt idx="140">
                  <c:v>May</c:v>
                </c:pt>
                <c:pt idx="141">
                  <c:v>May</c:v>
                </c:pt>
                <c:pt idx="142">
                  <c:v>May</c:v>
                </c:pt>
                <c:pt idx="143">
                  <c:v>May</c:v>
                </c:pt>
                <c:pt idx="144">
                  <c:v>May</c:v>
                </c:pt>
                <c:pt idx="145">
                  <c:v>May</c:v>
                </c:pt>
                <c:pt idx="146">
                  <c:v>May</c:v>
                </c:pt>
                <c:pt idx="147">
                  <c:v>May</c:v>
                </c:pt>
                <c:pt idx="148">
                  <c:v>May</c:v>
                </c:pt>
                <c:pt idx="149">
                  <c:v>May</c:v>
                </c:pt>
                <c:pt idx="150">
                  <c:v>May</c:v>
                </c:pt>
                <c:pt idx="151">
                  <c:v>June</c:v>
                </c:pt>
                <c:pt idx="152">
                  <c:v>June</c:v>
                </c:pt>
                <c:pt idx="153">
                  <c:v>June</c:v>
                </c:pt>
                <c:pt idx="154">
                  <c:v>June</c:v>
                </c:pt>
                <c:pt idx="155">
                  <c:v>June</c:v>
                </c:pt>
                <c:pt idx="156">
                  <c:v>June</c:v>
                </c:pt>
                <c:pt idx="157">
                  <c:v>June</c:v>
                </c:pt>
                <c:pt idx="158">
                  <c:v>June</c:v>
                </c:pt>
                <c:pt idx="159">
                  <c:v>June</c:v>
                </c:pt>
                <c:pt idx="160">
                  <c:v>June</c:v>
                </c:pt>
                <c:pt idx="161">
                  <c:v>June</c:v>
                </c:pt>
                <c:pt idx="162">
                  <c:v>June</c:v>
                </c:pt>
                <c:pt idx="163">
                  <c:v>June</c:v>
                </c:pt>
                <c:pt idx="164">
                  <c:v>June</c:v>
                </c:pt>
                <c:pt idx="165">
                  <c:v>June</c:v>
                </c:pt>
                <c:pt idx="166">
                  <c:v>June</c:v>
                </c:pt>
                <c:pt idx="167">
                  <c:v>June</c:v>
                </c:pt>
                <c:pt idx="168">
                  <c:v>June</c:v>
                </c:pt>
                <c:pt idx="169">
                  <c:v>June</c:v>
                </c:pt>
                <c:pt idx="170">
                  <c:v>June</c:v>
                </c:pt>
                <c:pt idx="171">
                  <c:v>June</c:v>
                </c:pt>
                <c:pt idx="172">
                  <c:v>June</c:v>
                </c:pt>
                <c:pt idx="173">
                  <c:v>June</c:v>
                </c:pt>
                <c:pt idx="174">
                  <c:v>June</c:v>
                </c:pt>
                <c:pt idx="175">
                  <c:v>June</c:v>
                </c:pt>
                <c:pt idx="176">
                  <c:v>June</c:v>
                </c:pt>
                <c:pt idx="177">
                  <c:v>June</c:v>
                </c:pt>
                <c:pt idx="178">
                  <c:v>June</c:v>
                </c:pt>
                <c:pt idx="179">
                  <c:v>June</c:v>
                </c:pt>
                <c:pt idx="180">
                  <c:v>June</c:v>
                </c:pt>
                <c:pt idx="181">
                  <c:v>July</c:v>
                </c:pt>
                <c:pt idx="182">
                  <c:v>July</c:v>
                </c:pt>
                <c:pt idx="183">
                  <c:v>July</c:v>
                </c:pt>
                <c:pt idx="184">
                  <c:v>July</c:v>
                </c:pt>
                <c:pt idx="185">
                  <c:v>July</c:v>
                </c:pt>
                <c:pt idx="186">
                  <c:v>July</c:v>
                </c:pt>
                <c:pt idx="187">
                  <c:v>July</c:v>
                </c:pt>
                <c:pt idx="188">
                  <c:v>July</c:v>
                </c:pt>
                <c:pt idx="189">
                  <c:v>July</c:v>
                </c:pt>
                <c:pt idx="190">
                  <c:v>July</c:v>
                </c:pt>
                <c:pt idx="191">
                  <c:v>July</c:v>
                </c:pt>
                <c:pt idx="192">
                  <c:v>July</c:v>
                </c:pt>
                <c:pt idx="193">
                  <c:v>July</c:v>
                </c:pt>
                <c:pt idx="194">
                  <c:v>July</c:v>
                </c:pt>
                <c:pt idx="195">
                  <c:v>July</c:v>
                </c:pt>
                <c:pt idx="196">
                  <c:v>July</c:v>
                </c:pt>
                <c:pt idx="197">
                  <c:v>July</c:v>
                </c:pt>
                <c:pt idx="198">
                  <c:v>July</c:v>
                </c:pt>
                <c:pt idx="199">
                  <c:v>July</c:v>
                </c:pt>
                <c:pt idx="200">
                  <c:v>July</c:v>
                </c:pt>
                <c:pt idx="201">
                  <c:v>July</c:v>
                </c:pt>
                <c:pt idx="202">
                  <c:v>July</c:v>
                </c:pt>
                <c:pt idx="203">
                  <c:v>July</c:v>
                </c:pt>
                <c:pt idx="204">
                  <c:v>July</c:v>
                </c:pt>
                <c:pt idx="205">
                  <c:v>July</c:v>
                </c:pt>
                <c:pt idx="206">
                  <c:v>July</c:v>
                </c:pt>
                <c:pt idx="207">
                  <c:v>July</c:v>
                </c:pt>
                <c:pt idx="208">
                  <c:v>July</c:v>
                </c:pt>
                <c:pt idx="209">
                  <c:v>July</c:v>
                </c:pt>
                <c:pt idx="210">
                  <c:v>July</c:v>
                </c:pt>
                <c:pt idx="211">
                  <c:v>July</c:v>
                </c:pt>
                <c:pt idx="212">
                  <c:v>Aug</c:v>
                </c:pt>
                <c:pt idx="213">
                  <c:v>Aug</c:v>
                </c:pt>
                <c:pt idx="214">
                  <c:v>Aug</c:v>
                </c:pt>
                <c:pt idx="215">
                  <c:v>Aug</c:v>
                </c:pt>
                <c:pt idx="216">
                  <c:v>Aug</c:v>
                </c:pt>
                <c:pt idx="217">
                  <c:v>Aug</c:v>
                </c:pt>
                <c:pt idx="218">
                  <c:v>Aug</c:v>
                </c:pt>
                <c:pt idx="219">
                  <c:v>Aug</c:v>
                </c:pt>
                <c:pt idx="220">
                  <c:v>Aug</c:v>
                </c:pt>
                <c:pt idx="221">
                  <c:v>Aug</c:v>
                </c:pt>
                <c:pt idx="222">
                  <c:v>Aug</c:v>
                </c:pt>
                <c:pt idx="223">
                  <c:v>Aug</c:v>
                </c:pt>
                <c:pt idx="224">
                  <c:v>Aug</c:v>
                </c:pt>
                <c:pt idx="225">
                  <c:v>Aug</c:v>
                </c:pt>
                <c:pt idx="226">
                  <c:v>Aug</c:v>
                </c:pt>
                <c:pt idx="227">
                  <c:v>Aug</c:v>
                </c:pt>
                <c:pt idx="228">
                  <c:v>Aug</c:v>
                </c:pt>
                <c:pt idx="229">
                  <c:v>Aug</c:v>
                </c:pt>
                <c:pt idx="230">
                  <c:v>Aug</c:v>
                </c:pt>
                <c:pt idx="231">
                  <c:v>Aug</c:v>
                </c:pt>
                <c:pt idx="232">
                  <c:v>Aug</c:v>
                </c:pt>
                <c:pt idx="233">
                  <c:v>Aug</c:v>
                </c:pt>
                <c:pt idx="234">
                  <c:v>Aug</c:v>
                </c:pt>
                <c:pt idx="235">
                  <c:v>Aug</c:v>
                </c:pt>
                <c:pt idx="236">
                  <c:v>Aug</c:v>
                </c:pt>
                <c:pt idx="237">
                  <c:v>Aug</c:v>
                </c:pt>
                <c:pt idx="238">
                  <c:v>Aug</c:v>
                </c:pt>
                <c:pt idx="239">
                  <c:v>Aug</c:v>
                </c:pt>
                <c:pt idx="240">
                  <c:v>Aug</c:v>
                </c:pt>
                <c:pt idx="241">
                  <c:v>Aug</c:v>
                </c:pt>
                <c:pt idx="242">
                  <c:v>Aug</c:v>
                </c:pt>
                <c:pt idx="243">
                  <c:v>Sept</c:v>
                </c:pt>
                <c:pt idx="244">
                  <c:v>Sept</c:v>
                </c:pt>
                <c:pt idx="245">
                  <c:v>Sept</c:v>
                </c:pt>
                <c:pt idx="246">
                  <c:v>Sept</c:v>
                </c:pt>
                <c:pt idx="247">
                  <c:v>Sept</c:v>
                </c:pt>
                <c:pt idx="248">
                  <c:v>Sept</c:v>
                </c:pt>
                <c:pt idx="249">
                  <c:v>Sept</c:v>
                </c:pt>
                <c:pt idx="250">
                  <c:v>Sept</c:v>
                </c:pt>
                <c:pt idx="251">
                  <c:v>Sept</c:v>
                </c:pt>
                <c:pt idx="252">
                  <c:v>Sept</c:v>
                </c:pt>
                <c:pt idx="253">
                  <c:v>Sept</c:v>
                </c:pt>
                <c:pt idx="254">
                  <c:v>Sept</c:v>
                </c:pt>
                <c:pt idx="255">
                  <c:v>Sept</c:v>
                </c:pt>
                <c:pt idx="256">
                  <c:v>Sept</c:v>
                </c:pt>
                <c:pt idx="257">
                  <c:v>Sept</c:v>
                </c:pt>
                <c:pt idx="258">
                  <c:v>Sept</c:v>
                </c:pt>
                <c:pt idx="259">
                  <c:v>Sept</c:v>
                </c:pt>
                <c:pt idx="260">
                  <c:v>Sept</c:v>
                </c:pt>
                <c:pt idx="261">
                  <c:v>Sept</c:v>
                </c:pt>
                <c:pt idx="262">
                  <c:v>Sept</c:v>
                </c:pt>
                <c:pt idx="263">
                  <c:v>Sept</c:v>
                </c:pt>
                <c:pt idx="264">
                  <c:v>Sept</c:v>
                </c:pt>
                <c:pt idx="265">
                  <c:v>Sept</c:v>
                </c:pt>
                <c:pt idx="266">
                  <c:v>Sept</c:v>
                </c:pt>
                <c:pt idx="267">
                  <c:v>Sept</c:v>
                </c:pt>
                <c:pt idx="268">
                  <c:v>Sept</c:v>
                </c:pt>
                <c:pt idx="269">
                  <c:v>Sept</c:v>
                </c:pt>
                <c:pt idx="270">
                  <c:v>Sept</c:v>
                </c:pt>
                <c:pt idx="271">
                  <c:v>Sept</c:v>
                </c:pt>
                <c:pt idx="272">
                  <c:v>Sept</c:v>
                </c:pt>
                <c:pt idx="273">
                  <c:v>Oct</c:v>
                </c:pt>
                <c:pt idx="274">
                  <c:v>Oct</c:v>
                </c:pt>
                <c:pt idx="275">
                  <c:v>Oct</c:v>
                </c:pt>
                <c:pt idx="276">
                  <c:v>Oct</c:v>
                </c:pt>
                <c:pt idx="277">
                  <c:v>Oct</c:v>
                </c:pt>
                <c:pt idx="278">
                  <c:v>Oct</c:v>
                </c:pt>
                <c:pt idx="279">
                  <c:v>Oct</c:v>
                </c:pt>
                <c:pt idx="280">
                  <c:v>Oct</c:v>
                </c:pt>
                <c:pt idx="281">
                  <c:v>Oct</c:v>
                </c:pt>
                <c:pt idx="282">
                  <c:v>Oct</c:v>
                </c:pt>
                <c:pt idx="283">
                  <c:v>Oct</c:v>
                </c:pt>
                <c:pt idx="284">
                  <c:v>Oct</c:v>
                </c:pt>
                <c:pt idx="285">
                  <c:v>Oct</c:v>
                </c:pt>
                <c:pt idx="286">
                  <c:v>Oct</c:v>
                </c:pt>
                <c:pt idx="287">
                  <c:v>Oct</c:v>
                </c:pt>
                <c:pt idx="288">
                  <c:v>Oct</c:v>
                </c:pt>
                <c:pt idx="289">
                  <c:v>Oct</c:v>
                </c:pt>
                <c:pt idx="290">
                  <c:v>Oct</c:v>
                </c:pt>
                <c:pt idx="291">
                  <c:v>Oct</c:v>
                </c:pt>
                <c:pt idx="292">
                  <c:v>Oct</c:v>
                </c:pt>
                <c:pt idx="293">
                  <c:v>Oct</c:v>
                </c:pt>
                <c:pt idx="294">
                  <c:v>Oct</c:v>
                </c:pt>
                <c:pt idx="295">
                  <c:v>Oct</c:v>
                </c:pt>
                <c:pt idx="296">
                  <c:v>Oct</c:v>
                </c:pt>
                <c:pt idx="297">
                  <c:v>Oct</c:v>
                </c:pt>
                <c:pt idx="298">
                  <c:v>Oct</c:v>
                </c:pt>
                <c:pt idx="299">
                  <c:v>Oct</c:v>
                </c:pt>
                <c:pt idx="300">
                  <c:v>Oct</c:v>
                </c:pt>
                <c:pt idx="301">
                  <c:v>Oct</c:v>
                </c:pt>
                <c:pt idx="302">
                  <c:v>Oct</c:v>
                </c:pt>
                <c:pt idx="303">
                  <c:v>Oct</c:v>
                </c:pt>
                <c:pt idx="304">
                  <c:v>Nov</c:v>
                </c:pt>
                <c:pt idx="305">
                  <c:v>Nov</c:v>
                </c:pt>
                <c:pt idx="306">
                  <c:v>Nov</c:v>
                </c:pt>
                <c:pt idx="307">
                  <c:v>Nov</c:v>
                </c:pt>
                <c:pt idx="308">
                  <c:v>Nov</c:v>
                </c:pt>
                <c:pt idx="309">
                  <c:v>Nov</c:v>
                </c:pt>
                <c:pt idx="310">
                  <c:v>Nov</c:v>
                </c:pt>
                <c:pt idx="311">
                  <c:v>Nov</c:v>
                </c:pt>
                <c:pt idx="312">
                  <c:v>Nov</c:v>
                </c:pt>
                <c:pt idx="313">
                  <c:v>Nov</c:v>
                </c:pt>
                <c:pt idx="314">
                  <c:v>Nov</c:v>
                </c:pt>
                <c:pt idx="315">
                  <c:v>Nov</c:v>
                </c:pt>
                <c:pt idx="316">
                  <c:v>Nov</c:v>
                </c:pt>
                <c:pt idx="317">
                  <c:v>Nov</c:v>
                </c:pt>
                <c:pt idx="318">
                  <c:v>Nov</c:v>
                </c:pt>
                <c:pt idx="319">
                  <c:v>Nov</c:v>
                </c:pt>
                <c:pt idx="320">
                  <c:v>Nov</c:v>
                </c:pt>
                <c:pt idx="321">
                  <c:v>Nov</c:v>
                </c:pt>
                <c:pt idx="322">
                  <c:v>Nov</c:v>
                </c:pt>
                <c:pt idx="323">
                  <c:v>Nov</c:v>
                </c:pt>
                <c:pt idx="324">
                  <c:v>Nov</c:v>
                </c:pt>
                <c:pt idx="325">
                  <c:v>Nov</c:v>
                </c:pt>
                <c:pt idx="326">
                  <c:v>Nov</c:v>
                </c:pt>
                <c:pt idx="327">
                  <c:v>Nov</c:v>
                </c:pt>
                <c:pt idx="328">
                  <c:v>Nov</c:v>
                </c:pt>
                <c:pt idx="329">
                  <c:v>Nov</c:v>
                </c:pt>
                <c:pt idx="330">
                  <c:v>Nov</c:v>
                </c:pt>
                <c:pt idx="331">
                  <c:v>Nov</c:v>
                </c:pt>
                <c:pt idx="332">
                  <c:v>Nov</c:v>
                </c:pt>
                <c:pt idx="333">
                  <c:v>Nov</c:v>
                </c:pt>
                <c:pt idx="334">
                  <c:v>Dec</c:v>
                </c:pt>
                <c:pt idx="335">
                  <c:v>Dec</c:v>
                </c:pt>
                <c:pt idx="336">
                  <c:v>Dec</c:v>
                </c:pt>
                <c:pt idx="337">
                  <c:v>Dec</c:v>
                </c:pt>
                <c:pt idx="338">
                  <c:v>Dec</c:v>
                </c:pt>
                <c:pt idx="339">
                  <c:v>Dec</c:v>
                </c:pt>
                <c:pt idx="340">
                  <c:v>Dec</c:v>
                </c:pt>
                <c:pt idx="341">
                  <c:v>Dec</c:v>
                </c:pt>
                <c:pt idx="342">
                  <c:v>Dec</c:v>
                </c:pt>
                <c:pt idx="343">
                  <c:v>Dec</c:v>
                </c:pt>
                <c:pt idx="344">
                  <c:v>Dec</c:v>
                </c:pt>
                <c:pt idx="345">
                  <c:v>Dec</c:v>
                </c:pt>
                <c:pt idx="346">
                  <c:v>Dec</c:v>
                </c:pt>
                <c:pt idx="347">
                  <c:v>Dec</c:v>
                </c:pt>
                <c:pt idx="348">
                  <c:v>Dec</c:v>
                </c:pt>
                <c:pt idx="349">
                  <c:v>Dec</c:v>
                </c:pt>
                <c:pt idx="350">
                  <c:v>Dec</c:v>
                </c:pt>
                <c:pt idx="351">
                  <c:v>Dec</c:v>
                </c:pt>
                <c:pt idx="352">
                  <c:v>Dec</c:v>
                </c:pt>
                <c:pt idx="353">
                  <c:v>Dec</c:v>
                </c:pt>
                <c:pt idx="354">
                  <c:v>Dec</c:v>
                </c:pt>
                <c:pt idx="355">
                  <c:v>Dec</c:v>
                </c:pt>
                <c:pt idx="356">
                  <c:v>Dec</c:v>
                </c:pt>
                <c:pt idx="357">
                  <c:v>Dec</c:v>
                </c:pt>
                <c:pt idx="358">
                  <c:v>Dec</c:v>
                </c:pt>
                <c:pt idx="359">
                  <c:v>Dec</c:v>
                </c:pt>
                <c:pt idx="360">
                  <c:v>Dec</c:v>
                </c:pt>
                <c:pt idx="361">
                  <c:v>Dec</c:v>
                </c:pt>
                <c:pt idx="362">
                  <c:v>Dec</c:v>
                </c:pt>
                <c:pt idx="363">
                  <c:v>Dec</c:v>
                </c:pt>
                <c:pt idx="364">
                  <c:v>Dec</c:v>
                </c:pt>
              </c:strCache>
            </c:strRef>
          </c:cat>
          <c:val>
            <c:numRef>
              <c:f>'Ramps and Ramp Durations'!$C$4:$C$368</c:f>
              <c:numCache>
                <c:formatCode>General</c:formatCode>
                <c:ptCount val="365"/>
                <c:pt idx="0">
                  <c:v>7516.5218732778121</c:v>
                </c:pt>
                <c:pt idx="1">
                  <c:v>6780.1970532953528</c:v>
                </c:pt>
                <c:pt idx="2">
                  <c:v>5874.1258550985149</c:v>
                </c:pt>
                <c:pt idx="3">
                  <c:v>5928.2678241725371</c:v>
                </c:pt>
                <c:pt idx="4">
                  <c:v>5603.7605862441924</c:v>
                </c:pt>
                <c:pt idx="5">
                  <c:v>5934.9870578260052</c:v>
                </c:pt>
                <c:pt idx="6">
                  <c:v>6701.8601093962898</c:v>
                </c:pt>
                <c:pt idx="7">
                  <c:v>8988.9071597138282</c:v>
                </c:pt>
                <c:pt idx="8">
                  <c:v>7258.8372305621015</c:v>
                </c:pt>
                <c:pt idx="9">
                  <c:v>7318.262062385129</c:v>
                </c:pt>
                <c:pt idx="10">
                  <c:v>6955.3435414649248</c:v>
                </c:pt>
                <c:pt idx="11">
                  <c:v>6656.3144731744651</c:v>
                </c:pt>
                <c:pt idx="12">
                  <c:v>6887.7522892220622</c:v>
                </c:pt>
                <c:pt idx="13">
                  <c:v>7259.7560915344111</c:v>
                </c:pt>
                <c:pt idx="14">
                  <c:v>9167.0462695299102</c:v>
                </c:pt>
                <c:pt idx="15">
                  <c:v>8100.9489031522789</c:v>
                </c:pt>
                <c:pt idx="16">
                  <c:v>7893.6804048907106</c:v>
                </c:pt>
                <c:pt idx="17">
                  <c:v>7801.4991510726868</c:v>
                </c:pt>
                <c:pt idx="18">
                  <c:v>7588.7577375153451</c:v>
                </c:pt>
                <c:pt idx="19">
                  <c:v>7130.1465133184101</c:v>
                </c:pt>
                <c:pt idx="20">
                  <c:v>6101.7966704685168</c:v>
                </c:pt>
                <c:pt idx="21">
                  <c:v>5840.551364058425</c:v>
                </c:pt>
                <c:pt idx="22">
                  <c:v>8095.9510541633972</c:v>
                </c:pt>
                <c:pt idx="23">
                  <c:v>7146.5995419852516</c:v>
                </c:pt>
                <c:pt idx="24">
                  <c:v>7336.0017846392548</c:v>
                </c:pt>
                <c:pt idx="25">
                  <c:v>7067.4328934555197</c:v>
                </c:pt>
                <c:pt idx="26">
                  <c:v>7467.8750559776745</c:v>
                </c:pt>
                <c:pt idx="27">
                  <c:v>7412.5325858840515</c:v>
                </c:pt>
                <c:pt idx="28">
                  <c:v>8594.2689670989712</c:v>
                </c:pt>
                <c:pt idx="29">
                  <c:v>7148.2298768286164</c:v>
                </c:pt>
                <c:pt idx="30">
                  <c:v>6781.4899660995288</c:v>
                </c:pt>
                <c:pt idx="31">
                  <c:v>6938.1103509822715</c:v>
                </c:pt>
                <c:pt idx="32">
                  <c:v>6480.8670897476513</c:v>
                </c:pt>
                <c:pt idx="33">
                  <c:v>5931.2452255078024</c:v>
                </c:pt>
                <c:pt idx="34">
                  <c:v>6801.6627628000642</c:v>
                </c:pt>
                <c:pt idx="35">
                  <c:v>6830.2160158180959</c:v>
                </c:pt>
                <c:pt idx="36">
                  <c:v>7213.6874207416986</c:v>
                </c:pt>
                <c:pt idx="37">
                  <c:v>6870.9691501226735</c:v>
                </c:pt>
                <c:pt idx="38">
                  <c:v>6689.4605451937678</c:v>
                </c:pt>
                <c:pt idx="39">
                  <c:v>6770.6920822521024</c:v>
                </c:pt>
                <c:pt idx="40">
                  <c:v>6637.6686178339769</c:v>
                </c:pt>
                <c:pt idx="41">
                  <c:v>5118.7770690475772</c:v>
                </c:pt>
                <c:pt idx="42">
                  <c:v>8583.5734057870395</c:v>
                </c:pt>
                <c:pt idx="43">
                  <c:v>6702.9248986671118</c:v>
                </c:pt>
                <c:pt idx="44">
                  <c:v>6414.6847970000927</c:v>
                </c:pt>
                <c:pt idx="45">
                  <c:v>7276.9625652295144</c:v>
                </c:pt>
                <c:pt idx="46">
                  <c:v>6814.0404131997129</c:v>
                </c:pt>
                <c:pt idx="47">
                  <c:v>6750.5504108016066</c:v>
                </c:pt>
                <c:pt idx="48">
                  <c:v>5745.8761708379388</c:v>
                </c:pt>
                <c:pt idx="49">
                  <c:v>7459.1749438228217</c:v>
                </c:pt>
                <c:pt idx="50">
                  <c:v>7027.3459035809574</c:v>
                </c:pt>
                <c:pt idx="51">
                  <c:v>6108.4557072931602</c:v>
                </c:pt>
                <c:pt idx="52">
                  <c:v>6655.4523852276543</c:v>
                </c:pt>
                <c:pt idx="53">
                  <c:v>5840.8801492586463</c:v>
                </c:pt>
                <c:pt idx="54">
                  <c:v>6267.6560613857473</c:v>
                </c:pt>
                <c:pt idx="55">
                  <c:v>5503.8470391546616</c:v>
                </c:pt>
                <c:pt idx="56">
                  <c:v>7428.9670060400967</c:v>
                </c:pt>
                <c:pt idx="57">
                  <c:v>7399.7410799163554</c:v>
                </c:pt>
                <c:pt idx="58">
                  <c:v>7809.9516657681161</c:v>
                </c:pt>
                <c:pt idx="59">
                  <c:v>7686.6674112676374</c:v>
                </c:pt>
                <c:pt idx="60">
                  <c:v>7974.6486573988732</c:v>
                </c:pt>
                <c:pt idx="61">
                  <c:v>6418.8287906833502</c:v>
                </c:pt>
                <c:pt idx="62">
                  <c:v>7782.4617441245755</c:v>
                </c:pt>
                <c:pt idx="63">
                  <c:v>7710.6556814783253</c:v>
                </c:pt>
                <c:pt idx="64">
                  <c:v>6846.9013667558102</c:v>
                </c:pt>
                <c:pt idx="65">
                  <c:v>8340.908351916114</c:v>
                </c:pt>
                <c:pt idx="66">
                  <c:v>7967.4063871241087</c:v>
                </c:pt>
                <c:pt idx="67">
                  <c:v>5738.043183501999</c:v>
                </c:pt>
                <c:pt idx="68">
                  <c:v>5859.9495484947474</c:v>
                </c:pt>
                <c:pt idx="69">
                  <c:v>8056.4594846507607</c:v>
                </c:pt>
                <c:pt idx="70">
                  <c:v>7582.4607591963577</c:v>
                </c:pt>
                <c:pt idx="71">
                  <c:v>7079.4685911270717</c:v>
                </c:pt>
                <c:pt idx="72">
                  <c:v>6719.0014027442194</c:v>
                </c:pt>
                <c:pt idx="73">
                  <c:v>4687.2177869177322</c:v>
                </c:pt>
                <c:pt idx="74">
                  <c:v>7173.2613438662811</c:v>
                </c:pt>
                <c:pt idx="75">
                  <c:v>6181.3969633844063</c:v>
                </c:pt>
                <c:pt idx="76">
                  <c:v>4740.4925353017643</c:v>
                </c:pt>
                <c:pt idx="77">
                  <c:v>8140.2398493810433</c:v>
                </c:pt>
                <c:pt idx="78">
                  <c:v>6852.1048989762094</c:v>
                </c:pt>
                <c:pt idx="79">
                  <c:v>6963.2120303299744</c:v>
                </c:pt>
                <c:pt idx="80">
                  <c:v>6662.2221223027846</c:v>
                </c:pt>
                <c:pt idx="81">
                  <c:v>6299.6270496072539</c:v>
                </c:pt>
                <c:pt idx="82">
                  <c:v>5797.3632501295833</c:v>
                </c:pt>
                <c:pt idx="83">
                  <c:v>5845.8870507277206</c:v>
                </c:pt>
                <c:pt idx="84">
                  <c:v>6548.8445095921234</c:v>
                </c:pt>
                <c:pt idx="85">
                  <c:v>7756.2807941881292</c:v>
                </c:pt>
                <c:pt idx="86">
                  <c:v>6341.4665293223225</c:v>
                </c:pt>
                <c:pt idx="87">
                  <c:v>6291.1426375747105</c:v>
                </c:pt>
                <c:pt idx="88">
                  <c:v>6214.7918780261898</c:v>
                </c:pt>
                <c:pt idx="89">
                  <c:v>6122.2282147065052</c:v>
                </c:pt>
                <c:pt idx="90">
                  <c:v>7112.5210596893849</c:v>
                </c:pt>
                <c:pt idx="91">
                  <c:v>6864.2515308416441</c:v>
                </c:pt>
                <c:pt idx="92">
                  <c:v>5626.21904915493</c:v>
                </c:pt>
                <c:pt idx="93">
                  <c:v>5626.6859007133826</c:v>
                </c:pt>
                <c:pt idx="94">
                  <c:v>6477.6330018586887</c:v>
                </c:pt>
                <c:pt idx="95">
                  <c:v>6552.7005221751278</c:v>
                </c:pt>
                <c:pt idx="96">
                  <c:v>5803.5275878711</c:v>
                </c:pt>
                <c:pt idx="97">
                  <c:v>6227.4228837435185</c:v>
                </c:pt>
                <c:pt idx="98">
                  <c:v>6469.1926153269524</c:v>
                </c:pt>
                <c:pt idx="99">
                  <c:v>5832.5340918424408</c:v>
                </c:pt>
                <c:pt idx="100">
                  <c:v>5764.6797839824794</c:v>
                </c:pt>
                <c:pt idx="101">
                  <c:v>6601.7923995814308</c:v>
                </c:pt>
                <c:pt idx="102">
                  <c:v>6723.7515747983416</c:v>
                </c:pt>
                <c:pt idx="103">
                  <c:v>5664.5401645356033</c:v>
                </c:pt>
                <c:pt idx="104">
                  <c:v>5973.0424117761431</c:v>
                </c:pt>
                <c:pt idx="105">
                  <c:v>6134.4989378537321</c:v>
                </c:pt>
                <c:pt idx="106">
                  <c:v>6064.3428343740015</c:v>
                </c:pt>
                <c:pt idx="107">
                  <c:v>5630.006999216148</c:v>
                </c:pt>
                <c:pt idx="108">
                  <c:v>5470.2822746028578</c:v>
                </c:pt>
                <c:pt idx="109">
                  <c:v>5566.0191880815655</c:v>
                </c:pt>
                <c:pt idx="110">
                  <c:v>5709.0979366234387</c:v>
                </c:pt>
                <c:pt idx="111">
                  <c:v>2701.6964954962277</c:v>
                </c:pt>
                <c:pt idx="112">
                  <c:v>3457.1713548001753</c:v>
                </c:pt>
                <c:pt idx="113">
                  <c:v>6250.9283691364508</c:v>
                </c:pt>
                <c:pt idx="114">
                  <c:v>5570.6413166378952</c:v>
                </c:pt>
                <c:pt idx="115">
                  <c:v>5380.3130050991786</c:v>
                </c:pt>
                <c:pt idx="116">
                  <c:v>5666.8839548159849</c:v>
                </c:pt>
                <c:pt idx="117">
                  <c:v>5039.3673839177864</c:v>
                </c:pt>
                <c:pt idx="118">
                  <c:v>4000.4564222099798</c:v>
                </c:pt>
                <c:pt idx="119">
                  <c:v>4104.8244442673822</c:v>
                </c:pt>
                <c:pt idx="120">
                  <c:v>5364.2776932961606</c:v>
                </c:pt>
                <c:pt idx="121">
                  <c:v>5101.1113721294096</c:v>
                </c:pt>
                <c:pt idx="122">
                  <c:v>5427.8131408354602</c:v>
                </c:pt>
                <c:pt idx="123">
                  <c:v>4853.3840207072462</c:v>
                </c:pt>
                <c:pt idx="124">
                  <c:v>4907.569062403265</c:v>
                </c:pt>
                <c:pt idx="125">
                  <c:v>4370.3875568160656</c:v>
                </c:pt>
                <c:pt idx="126">
                  <c:v>5663.1578175924806</c:v>
                </c:pt>
                <c:pt idx="127">
                  <c:v>5392.3762786649677</c:v>
                </c:pt>
                <c:pt idx="128">
                  <c:v>5324.4451943647437</c:v>
                </c:pt>
                <c:pt idx="129">
                  <c:v>5808.985657444453</c:v>
                </c:pt>
                <c:pt idx="130">
                  <c:v>4975.6712770535014</c:v>
                </c:pt>
                <c:pt idx="131">
                  <c:v>5058.7460856084872</c:v>
                </c:pt>
                <c:pt idx="132">
                  <c:v>2487.2794678895407</c:v>
                </c:pt>
                <c:pt idx="133">
                  <c:v>4337.1762706223381</c:v>
                </c:pt>
                <c:pt idx="134">
                  <c:v>5341.0197654331751</c:v>
                </c:pt>
                <c:pt idx="135">
                  <c:v>5320.7615401972944</c:v>
                </c:pt>
                <c:pt idx="136">
                  <c:v>5191.7207285605291</c:v>
                </c:pt>
                <c:pt idx="137">
                  <c:v>5119.3323978287444</c:v>
                </c:pt>
                <c:pt idx="138">
                  <c:v>5873.0011850661067</c:v>
                </c:pt>
                <c:pt idx="139">
                  <c:v>2781.1101959621992</c:v>
                </c:pt>
                <c:pt idx="140">
                  <c:v>3424.8639272761211</c:v>
                </c:pt>
                <c:pt idx="141">
                  <c:v>5112.6318483997493</c:v>
                </c:pt>
                <c:pt idx="142">
                  <c:v>4977.7316100721364</c:v>
                </c:pt>
                <c:pt idx="143">
                  <c:v>5156.8116918771011</c:v>
                </c:pt>
                <c:pt idx="144">
                  <c:v>5723.8141560074982</c:v>
                </c:pt>
                <c:pt idx="145">
                  <c:v>4921.9927356688167</c:v>
                </c:pt>
                <c:pt idx="146">
                  <c:v>3726.4089258151071</c:v>
                </c:pt>
                <c:pt idx="147">
                  <c:v>4099.1907518335356</c:v>
                </c:pt>
                <c:pt idx="148">
                  <c:v>3975.2090042164928</c:v>
                </c:pt>
                <c:pt idx="149">
                  <c:v>4981.0897975565749</c:v>
                </c:pt>
                <c:pt idx="150">
                  <c:v>5817.4977171981373</c:v>
                </c:pt>
                <c:pt idx="151">
                  <c:v>6189.2750225627788</c:v>
                </c:pt>
                <c:pt idx="152">
                  <c:v>4954.5647563836174</c:v>
                </c:pt>
                <c:pt idx="153">
                  <c:v>2566.7855938281718</c:v>
                </c:pt>
                <c:pt idx="154">
                  <c:v>3350.4208250354095</c:v>
                </c:pt>
                <c:pt idx="155">
                  <c:v>5888.7029875731714</c:v>
                </c:pt>
                <c:pt idx="156">
                  <c:v>5097.5752555438448</c:v>
                </c:pt>
                <c:pt idx="157">
                  <c:v>4684.3020593125002</c:v>
                </c:pt>
                <c:pt idx="158">
                  <c:v>4086.2636604071959</c:v>
                </c:pt>
                <c:pt idx="159">
                  <c:v>3204.5745512636277</c:v>
                </c:pt>
                <c:pt idx="160">
                  <c:v>2744.516369138255</c:v>
                </c:pt>
                <c:pt idx="161">
                  <c:v>3033.6309404027488</c:v>
                </c:pt>
                <c:pt idx="162">
                  <c:v>5205.953346282804</c:v>
                </c:pt>
                <c:pt idx="163">
                  <c:v>4598.296106689093</c:v>
                </c:pt>
                <c:pt idx="164">
                  <c:v>4854.886452757728</c:v>
                </c:pt>
                <c:pt idx="165">
                  <c:v>4868.7653480189001</c:v>
                </c:pt>
                <c:pt idx="166">
                  <c:v>4162.4175368026372</c:v>
                </c:pt>
                <c:pt idx="167">
                  <c:v>3252.0574606266418</c:v>
                </c:pt>
                <c:pt idx="168">
                  <c:v>3274.8602301155224</c:v>
                </c:pt>
                <c:pt idx="169">
                  <c:v>4730.1342976817214</c:v>
                </c:pt>
                <c:pt idx="170">
                  <c:v>4588.6026273314528</c:v>
                </c:pt>
                <c:pt idx="171">
                  <c:v>3524.8153193853395</c:v>
                </c:pt>
                <c:pt idx="172">
                  <c:v>4162.4026989765989</c:v>
                </c:pt>
                <c:pt idx="173">
                  <c:v>3651.7533061824906</c:v>
                </c:pt>
                <c:pt idx="174">
                  <c:v>3383.980832651785</c:v>
                </c:pt>
                <c:pt idx="175">
                  <c:v>4022.2574848634395</c:v>
                </c:pt>
                <c:pt idx="176">
                  <c:v>4726.0819963931935</c:v>
                </c:pt>
                <c:pt idx="177">
                  <c:v>4625.7776787024777</c:v>
                </c:pt>
                <c:pt idx="178">
                  <c:v>3871.6308721090172</c:v>
                </c:pt>
                <c:pt idx="179">
                  <c:v>4654.6039011754656</c:v>
                </c:pt>
                <c:pt idx="180">
                  <c:v>3614.9636234309328</c:v>
                </c:pt>
                <c:pt idx="181">
                  <c:v>2810.3247873222426</c:v>
                </c:pt>
                <c:pt idx="182">
                  <c:v>2544.3658391391036</c:v>
                </c:pt>
                <c:pt idx="183">
                  <c:v>4820.5537480352359</c:v>
                </c:pt>
                <c:pt idx="184">
                  <c:v>3658.882532456726</c:v>
                </c:pt>
                <c:pt idx="185">
                  <c:v>1722.6450434896724</c:v>
                </c:pt>
                <c:pt idx="186">
                  <c:v>4601.1680048248127</c:v>
                </c:pt>
                <c:pt idx="187">
                  <c:v>3965.6860903128036</c:v>
                </c:pt>
                <c:pt idx="188">
                  <c:v>3014.7470856967338</c:v>
                </c:pt>
                <c:pt idx="189">
                  <c:v>3709.3629257146131</c:v>
                </c:pt>
                <c:pt idx="190">
                  <c:v>4970.6164405270902</c:v>
                </c:pt>
                <c:pt idx="191">
                  <c:v>5525.4852296345998</c:v>
                </c:pt>
                <c:pt idx="192">
                  <c:v>5776.3299697240727</c:v>
                </c:pt>
                <c:pt idx="193">
                  <c:v>4030.0949979821416</c:v>
                </c:pt>
                <c:pt idx="194">
                  <c:v>4397.2889382851863</c:v>
                </c:pt>
                <c:pt idx="195">
                  <c:v>2558.5619391174077</c:v>
                </c:pt>
                <c:pt idx="196">
                  <c:v>2636.3366001261747</c:v>
                </c:pt>
                <c:pt idx="197">
                  <c:v>4618.0092761694505</c:v>
                </c:pt>
                <c:pt idx="198">
                  <c:v>4136.227671972214</c:v>
                </c:pt>
                <c:pt idx="199">
                  <c:v>3996.1045423494579</c:v>
                </c:pt>
                <c:pt idx="200">
                  <c:v>6054.1866043338596</c:v>
                </c:pt>
                <c:pt idx="201">
                  <c:v>4944.8401785004899</c:v>
                </c:pt>
                <c:pt idx="202">
                  <c:v>4669.3756760219512</c:v>
                </c:pt>
                <c:pt idx="203">
                  <c:v>4312.6632390509621</c:v>
                </c:pt>
                <c:pt idx="204">
                  <c:v>5094.0526695166191</c:v>
                </c:pt>
                <c:pt idx="205">
                  <c:v>4105.1699654286058</c:v>
                </c:pt>
                <c:pt idx="206">
                  <c:v>4261.2922032285278</c:v>
                </c:pt>
                <c:pt idx="207">
                  <c:v>3832.2301195617474</c:v>
                </c:pt>
                <c:pt idx="208">
                  <c:v>3691.9774674264045</c:v>
                </c:pt>
                <c:pt idx="209">
                  <c:v>3455.809262096489</c:v>
                </c:pt>
                <c:pt idx="210">
                  <c:v>4300.1821171447227</c:v>
                </c:pt>
                <c:pt idx="211">
                  <c:v>4399.4565113250719</c:v>
                </c:pt>
                <c:pt idx="212">
                  <c:v>5522.7004092924508</c:v>
                </c:pt>
                <c:pt idx="213">
                  <c:v>5001.6208898048208</c:v>
                </c:pt>
                <c:pt idx="214">
                  <c:v>5533.4657508069904</c:v>
                </c:pt>
                <c:pt idx="215">
                  <c:v>4252.9411048146721</c:v>
                </c:pt>
                <c:pt idx="216">
                  <c:v>2354.7621056395583</c:v>
                </c:pt>
                <c:pt idx="217">
                  <c:v>4248.5944064306314</c:v>
                </c:pt>
                <c:pt idx="218">
                  <c:v>6309.3690346772346</c:v>
                </c:pt>
                <c:pt idx="219">
                  <c:v>6273.2434046125964</c:v>
                </c:pt>
                <c:pt idx="220">
                  <c:v>5895.2241948844785</c:v>
                </c:pt>
                <c:pt idx="221">
                  <c:v>5736.2963084228249</c:v>
                </c:pt>
                <c:pt idx="222">
                  <c:v>6823.8790199261784</c:v>
                </c:pt>
                <c:pt idx="223">
                  <c:v>6005.4065440598351</c:v>
                </c:pt>
                <c:pt idx="224">
                  <c:v>5383.9347413913929</c:v>
                </c:pt>
                <c:pt idx="225">
                  <c:v>6674.5044720397527</c:v>
                </c:pt>
                <c:pt idx="226">
                  <c:v>5605.3833367180559</c:v>
                </c:pt>
                <c:pt idx="227">
                  <c:v>5853.7117186360738</c:v>
                </c:pt>
                <c:pt idx="228">
                  <c:v>5652.7008483776954</c:v>
                </c:pt>
                <c:pt idx="229">
                  <c:v>5879.4721067236314</c:v>
                </c:pt>
                <c:pt idx="230">
                  <c:v>5626.2912137601052</c:v>
                </c:pt>
                <c:pt idx="231">
                  <c:v>4723.0471840237296</c:v>
                </c:pt>
                <c:pt idx="232">
                  <c:v>5760.0642568429903</c:v>
                </c:pt>
                <c:pt idx="233">
                  <c:v>5460.4248297441845</c:v>
                </c:pt>
                <c:pt idx="234">
                  <c:v>5008.4409341315804</c:v>
                </c:pt>
                <c:pt idx="235">
                  <c:v>5508.0144899665283</c:v>
                </c:pt>
                <c:pt idx="236">
                  <c:v>5159.8174002907617</c:v>
                </c:pt>
                <c:pt idx="237">
                  <c:v>2641.0226779003278</c:v>
                </c:pt>
                <c:pt idx="238">
                  <c:v>3512.3562246504262</c:v>
                </c:pt>
                <c:pt idx="239">
                  <c:v>5501.6775608485004</c:v>
                </c:pt>
                <c:pt idx="240">
                  <c:v>5894.7281828364466</c:v>
                </c:pt>
                <c:pt idx="241">
                  <c:v>5232.5098196786166</c:v>
                </c:pt>
                <c:pt idx="242">
                  <c:v>5367.6075011863359</c:v>
                </c:pt>
                <c:pt idx="243">
                  <c:v>5777.0444855143833</c:v>
                </c:pt>
                <c:pt idx="244">
                  <c:v>2767.047045052379</c:v>
                </c:pt>
                <c:pt idx="245">
                  <c:v>4541.9442880796305</c:v>
                </c:pt>
                <c:pt idx="246">
                  <c:v>4690.9569927428711</c:v>
                </c:pt>
                <c:pt idx="247">
                  <c:v>5453.002345991692</c:v>
                </c:pt>
                <c:pt idx="248">
                  <c:v>5947.8836149268027</c:v>
                </c:pt>
                <c:pt idx="249">
                  <c:v>5419.4378192736476</c:v>
                </c:pt>
                <c:pt idx="250">
                  <c:v>5584.9672977210757</c:v>
                </c:pt>
                <c:pt idx="251">
                  <c:v>3931.3177734924539</c:v>
                </c:pt>
                <c:pt idx="252">
                  <c:v>4751.2534638235265</c:v>
                </c:pt>
                <c:pt idx="253">
                  <c:v>5474.1116251491694</c:v>
                </c:pt>
                <c:pt idx="254">
                  <c:v>5004.9312722201576</c:v>
                </c:pt>
                <c:pt idx="255">
                  <c:v>6239.1333800562898</c:v>
                </c:pt>
                <c:pt idx="256">
                  <c:v>6152.859135700397</c:v>
                </c:pt>
                <c:pt idx="257">
                  <c:v>5791.2344761463464</c:v>
                </c:pt>
                <c:pt idx="258">
                  <c:v>5567.8063992628595</c:v>
                </c:pt>
                <c:pt idx="259">
                  <c:v>3894.9735024344809</c:v>
                </c:pt>
                <c:pt idx="260">
                  <c:v>5955.4478932661768</c:v>
                </c:pt>
                <c:pt idx="261">
                  <c:v>5288.83732469397</c:v>
                </c:pt>
                <c:pt idx="262">
                  <c:v>5592.2810822822503</c:v>
                </c:pt>
                <c:pt idx="263">
                  <c:v>5621.6092679549183</c:v>
                </c:pt>
                <c:pt idx="264">
                  <c:v>5143.749276606206</c:v>
                </c:pt>
                <c:pt idx="265">
                  <c:v>4800.0979523464557</c:v>
                </c:pt>
                <c:pt idx="266">
                  <c:v>5519.752609135252</c:v>
                </c:pt>
                <c:pt idx="267">
                  <c:v>6056.0930388142478</c:v>
                </c:pt>
                <c:pt idx="268">
                  <c:v>5326.4623254492726</c:v>
                </c:pt>
                <c:pt idx="269">
                  <c:v>4943.1761370659297</c:v>
                </c:pt>
                <c:pt idx="270">
                  <c:v>5931.2415884188667</c:v>
                </c:pt>
                <c:pt idx="271">
                  <c:v>6146.8387977190287</c:v>
                </c:pt>
                <c:pt idx="272">
                  <c:v>3897.6605976417777</c:v>
                </c:pt>
                <c:pt idx="273">
                  <c:v>6049.9640994359142</c:v>
                </c:pt>
                <c:pt idx="274">
                  <c:v>6584.6146344623703</c:v>
                </c:pt>
                <c:pt idx="275">
                  <c:v>5594.7811419629434</c:v>
                </c:pt>
                <c:pt idx="276">
                  <c:v>4833.1234341613963</c:v>
                </c:pt>
                <c:pt idx="277">
                  <c:v>4740.9275538550974</c:v>
                </c:pt>
                <c:pt idx="278">
                  <c:v>5323.4043960493327</c:v>
                </c:pt>
                <c:pt idx="279">
                  <c:v>4423.1820999740048</c:v>
                </c:pt>
                <c:pt idx="280">
                  <c:v>5397.6630037137984</c:v>
                </c:pt>
                <c:pt idx="281">
                  <c:v>5833.3800110501361</c:v>
                </c:pt>
                <c:pt idx="282">
                  <c:v>5173.1541552469716</c:v>
                </c:pt>
                <c:pt idx="283">
                  <c:v>5260.4379810316859</c:v>
                </c:pt>
                <c:pt idx="284">
                  <c:v>4685.5159705381957</c:v>
                </c:pt>
                <c:pt idx="285">
                  <c:v>4726.516171379084</c:v>
                </c:pt>
                <c:pt idx="286">
                  <c:v>4657.5347574142725</c:v>
                </c:pt>
                <c:pt idx="287">
                  <c:v>5984.7161148839987</c:v>
                </c:pt>
                <c:pt idx="288">
                  <c:v>5086.0023967342313</c:v>
                </c:pt>
                <c:pt idx="289">
                  <c:v>4833.0343380897248</c:v>
                </c:pt>
                <c:pt idx="290">
                  <c:v>5032.3375444847516</c:v>
                </c:pt>
                <c:pt idx="291">
                  <c:v>6007.6152030351041</c:v>
                </c:pt>
                <c:pt idx="292">
                  <c:v>5529.4457485355342</c:v>
                </c:pt>
                <c:pt idx="293">
                  <c:v>5995.163276516414</c:v>
                </c:pt>
                <c:pt idx="294">
                  <c:v>7304.4768171409269</c:v>
                </c:pt>
                <c:pt idx="295">
                  <c:v>5331.9639100286913</c:v>
                </c:pt>
                <c:pt idx="296">
                  <c:v>6403.5146962164108</c:v>
                </c:pt>
                <c:pt idx="297">
                  <c:v>6292.7911421855824</c:v>
                </c:pt>
                <c:pt idx="298">
                  <c:v>6184.9860809589954</c:v>
                </c:pt>
                <c:pt idx="299">
                  <c:v>5786.5011941571975</c:v>
                </c:pt>
                <c:pt idx="300">
                  <c:v>5672.5086154280143</c:v>
                </c:pt>
                <c:pt idx="301">
                  <c:v>5221.178644841224</c:v>
                </c:pt>
                <c:pt idx="302">
                  <c:v>5830.138731798208</c:v>
                </c:pt>
                <c:pt idx="303">
                  <c:v>6936.8833993391418</c:v>
                </c:pt>
                <c:pt idx="304">
                  <c:v>6125.4024011159381</c:v>
                </c:pt>
                <c:pt idx="305">
                  <c:v>6059.4039466596369</c:v>
                </c:pt>
                <c:pt idx="306">
                  <c:v>6273.9077360942647</c:v>
                </c:pt>
                <c:pt idx="307">
                  <c:v>4512.9289365629047</c:v>
                </c:pt>
                <c:pt idx="308">
                  <c:v>5856.3068671278597</c:v>
                </c:pt>
                <c:pt idx="309">
                  <c:v>4250.1884370404878</c:v>
                </c:pt>
                <c:pt idx="310">
                  <c:v>5428.7772247898574</c:v>
                </c:pt>
                <c:pt idx="311">
                  <c:v>6042.4663850210818</c:v>
                </c:pt>
                <c:pt idx="312">
                  <c:v>6500.8251383345741</c:v>
                </c:pt>
                <c:pt idx="313">
                  <c:v>6905.6252778164453</c:v>
                </c:pt>
                <c:pt idx="314">
                  <c:v>7963.7231125045873</c:v>
                </c:pt>
                <c:pt idx="315">
                  <c:v>8798.521316014012</c:v>
                </c:pt>
                <c:pt idx="316">
                  <c:v>7504.4935961684423</c:v>
                </c:pt>
                <c:pt idx="317">
                  <c:v>6698.4763909365574</c:v>
                </c:pt>
                <c:pt idx="318">
                  <c:v>6460.7847219336327</c:v>
                </c:pt>
                <c:pt idx="319">
                  <c:v>7037.3924323999672</c:v>
                </c:pt>
                <c:pt idx="320">
                  <c:v>6102.1291524261324</c:v>
                </c:pt>
                <c:pt idx="321">
                  <c:v>6844.3268712149111</c:v>
                </c:pt>
                <c:pt idx="322">
                  <c:v>5864.0694608454578</c:v>
                </c:pt>
                <c:pt idx="323">
                  <c:v>6086.0750561056266</c:v>
                </c:pt>
                <c:pt idx="324">
                  <c:v>5241.7808262263643</c:v>
                </c:pt>
                <c:pt idx="325">
                  <c:v>6436.6036406908097</c:v>
                </c:pt>
                <c:pt idx="326">
                  <c:v>5066.2312263025269</c:v>
                </c:pt>
                <c:pt idx="327">
                  <c:v>6840.7747825034676</c:v>
                </c:pt>
                <c:pt idx="328">
                  <c:v>6487.0196612217296</c:v>
                </c:pt>
                <c:pt idx="329">
                  <c:v>8323.5657234903483</c:v>
                </c:pt>
                <c:pt idx="330">
                  <c:v>6362.6898921501961</c:v>
                </c:pt>
                <c:pt idx="331">
                  <c:v>5989.762533728117</c:v>
                </c:pt>
                <c:pt idx="332">
                  <c:v>7780.1709346730386</c:v>
                </c:pt>
                <c:pt idx="333">
                  <c:v>7775.0371410886328</c:v>
                </c:pt>
                <c:pt idx="334">
                  <c:v>6662.1881592044556</c:v>
                </c:pt>
                <c:pt idx="335">
                  <c:v>7965.6021966206026</c:v>
                </c:pt>
                <c:pt idx="336">
                  <c:v>7527.2350549764451</c:v>
                </c:pt>
                <c:pt idx="337">
                  <c:v>6163.4058019252188</c:v>
                </c:pt>
                <c:pt idx="338">
                  <c:v>6997.197528311488</c:v>
                </c:pt>
                <c:pt idx="339">
                  <c:v>6787.2272978745495</c:v>
                </c:pt>
                <c:pt idx="340">
                  <c:v>6810.0311429987196</c:v>
                </c:pt>
                <c:pt idx="341">
                  <c:v>6776.9062064224017</c:v>
                </c:pt>
                <c:pt idx="342">
                  <c:v>8235.0891861447744</c:v>
                </c:pt>
                <c:pt idx="343">
                  <c:v>8722.4325620469535</c:v>
                </c:pt>
                <c:pt idx="344">
                  <c:v>7256.3779656977058</c:v>
                </c:pt>
                <c:pt idx="345">
                  <c:v>8612.6580119060309</c:v>
                </c:pt>
                <c:pt idx="346">
                  <c:v>7394.7271456416129</c:v>
                </c:pt>
                <c:pt idx="347">
                  <c:v>6835.6488814477416</c:v>
                </c:pt>
                <c:pt idx="348">
                  <c:v>6450.2228602851646</c:v>
                </c:pt>
                <c:pt idx="349">
                  <c:v>7778.225115846024</c:v>
                </c:pt>
                <c:pt idx="350">
                  <c:v>8037.1180462525626</c:v>
                </c:pt>
                <c:pt idx="351">
                  <c:v>6567.3738760223132</c:v>
                </c:pt>
                <c:pt idx="352">
                  <c:v>8527.1404137976497</c:v>
                </c:pt>
                <c:pt idx="353">
                  <c:v>9648.0376450295335</c:v>
                </c:pt>
                <c:pt idx="354">
                  <c:v>7888.2432722799422</c:v>
                </c:pt>
                <c:pt idx="355">
                  <c:v>8364.8249875731526</c:v>
                </c:pt>
                <c:pt idx="356">
                  <c:v>8559.3584525483384</c:v>
                </c:pt>
                <c:pt idx="357">
                  <c:v>5866.2547840793413</c:v>
                </c:pt>
                <c:pt idx="358">
                  <c:v>7624.0544559488699</c:v>
                </c:pt>
                <c:pt idx="359">
                  <c:v>5821.8960211982048</c:v>
                </c:pt>
                <c:pt idx="360">
                  <c:v>7136.5162122305046</c:v>
                </c:pt>
                <c:pt idx="361">
                  <c:v>7953.1821759934028</c:v>
                </c:pt>
                <c:pt idx="362">
                  <c:v>6699.3684845845673</c:v>
                </c:pt>
                <c:pt idx="363">
                  <c:v>6140.3257543825348</c:v>
                </c:pt>
                <c:pt idx="364">
                  <c:v>8161.4560148277815</c:v>
                </c:pt>
              </c:numCache>
            </c:numRef>
          </c:val>
          <c:smooth val="0"/>
        </c:ser>
        <c:dLbls>
          <c:showLegendKey val="0"/>
          <c:showVal val="0"/>
          <c:showCatName val="0"/>
          <c:showSerName val="0"/>
          <c:showPercent val="0"/>
          <c:showBubbleSize val="0"/>
        </c:dLbls>
        <c:marker val="1"/>
        <c:smooth val="0"/>
        <c:axId val="75676288"/>
        <c:axId val="75678080"/>
      </c:lineChart>
      <c:catAx>
        <c:axId val="75676288"/>
        <c:scaling>
          <c:orientation val="minMax"/>
        </c:scaling>
        <c:delete val="0"/>
        <c:axPos val="b"/>
        <c:majorTickMark val="out"/>
        <c:minorTickMark val="none"/>
        <c:tickLblPos val="nextTo"/>
        <c:crossAx val="75678080"/>
        <c:crosses val="autoZero"/>
        <c:auto val="1"/>
        <c:lblAlgn val="ctr"/>
        <c:lblOffset val="100"/>
        <c:noMultiLvlLbl val="0"/>
      </c:catAx>
      <c:valAx>
        <c:axId val="75678080"/>
        <c:scaling>
          <c:orientation val="minMax"/>
        </c:scaling>
        <c:delete val="0"/>
        <c:axPos val="l"/>
        <c:majorGridlines/>
        <c:numFmt formatCode="General" sourceLinked="1"/>
        <c:majorTickMark val="out"/>
        <c:minorTickMark val="none"/>
        <c:tickLblPos val="nextTo"/>
        <c:crossAx val="7567628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Ramp Duartion Curve</a:t>
            </a:r>
          </a:p>
        </c:rich>
      </c:tx>
      <c:overlay val="0"/>
    </c:title>
    <c:autoTitleDeleted val="0"/>
    <c:plotArea>
      <c:layout/>
      <c:lineChart>
        <c:grouping val="standard"/>
        <c:varyColors val="0"/>
        <c:ser>
          <c:idx val="0"/>
          <c:order val="0"/>
          <c:tx>
            <c:strRef>
              <c:f>'Ramps and Ramp Durations'!$K$3</c:f>
              <c:strCache>
                <c:ptCount val="1"/>
                <c:pt idx="0">
                  <c:v>3-Hour Ramp 2014</c:v>
                </c:pt>
              </c:strCache>
            </c:strRef>
          </c:tx>
          <c:marker>
            <c:symbol val="none"/>
          </c:marker>
          <c:cat>
            <c:numRef>
              <c:f>'Ramps and Ramp Durations'!$J$4:$J$368</c:f>
              <c:numCache>
                <c:formatCode>0.00%</c:formatCode>
                <c:ptCount val="365"/>
                <c:pt idx="0">
                  <c:v>2.7397260273972603E-3</c:v>
                </c:pt>
                <c:pt idx="1">
                  <c:v>5.4794520547945206E-3</c:v>
                </c:pt>
                <c:pt idx="2">
                  <c:v>8.21917808219178E-3</c:v>
                </c:pt>
                <c:pt idx="3">
                  <c:v>1.0958904109589041E-2</c:v>
                </c:pt>
                <c:pt idx="4">
                  <c:v>1.3698630136986301E-2</c:v>
                </c:pt>
                <c:pt idx="5">
                  <c:v>1.643835616438356E-2</c:v>
                </c:pt>
                <c:pt idx="6">
                  <c:v>1.9178082191780823E-2</c:v>
                </c:pt>
                <c:pt idx="7">
                  <c:v>2.1917808219178082E-2</c:v>
                </c:pt>
                <c:pt idx="8">
                  <c:v>2.4657534246575342E-2</c:v>
                </c:pt>
                <c:pt idx="9">
                  <c:v>2.7397260273972601E-2</c:v>
                </c:pt>
                <c:pt idx="10">
                  <c:v>3.0136986301369864E-2</c:v>
                </c:pt>
                <c:pt idx="11">
                  <c:v>3.287671232876712E-2</c:v>
                </c:pt>
                <c:pt idx="12">
                  <c:v>3.5616438356164383E-2</c:v>
                </c:pt>
                <c:pt idx="13">
                  <c:v>3.8356164383561646E-2</c:v>
                </c:pt>
                <c:pt idx="14">
                  <c:v>4.1095890410958902E-2</c:v>
                </c:pt>
                <c:pt idx="15">
                  <c:v>4.3835616438356165E-2</c:v>
                </c:pt>
                <c:pt idx="16">
                  <c:v>4.6575342465753428E-2</c:v>
                </c:pt>
                <c:pt idx="17">
                  <c:v>4.9315068493150684E-2</c:v>
                </c:pt>
                <c:pt idx="18">
                  <c:v>5.2054794520547946E-2</c:v>
                </c:pt>
                <c:pt idx="19">
                  <c:v>5.4794520547945202E-2</c:v>
                </c:pt>
                <c:pt idx="20">
                  <c:v>5.7534246575342465E-2</c:v>
                </c:pt>
                <c:pt idx="21">
                  <c:v>6.0273972602739728E-2</c:v>
                </c:pt>
                <c:pt idx="22">
                  <c:v>6.3013698630136991E-2</c:v>
                </c:pt>
                <c:pt idx="23">
                  <c:v>6.575342465753424E-2</c:v>
                </c:pt>
                <c:pt idx="24">
                  <c:v>6.8493150684931503E-2</c:v>
                </c:pt>
                <c:pt idx="25">
                  <c:v>7.1232876712328766E-2</c:v>
                </c:pt>
                <c:pt idx="26">
                  <c:v>7.3972602739726029E-2</c:v>
                </c:pt>
                <c:pt idx="27">
                  <c:v>7.6712328767123292E-2</c:v>
                </c:pt>
                <c:pt idx="28">
                  <c:v>7.9452054794520555E-2</c:v>
                </c:pt>
                <c:pt idx="29">
                  <c:v>8.2191780821917804E-2</c:v>
                </c:pt>
                <c:pt idx="30">
                  <c:v>8.4931506849315067E-2</c:v>
                </c:pt>
                <c:pt idx="31">
                  <c:v>8.7671232876712329E-2</c:v>
                </c:pt>
                <c:pt idx="32">
                  <c:v>9.0410958904109592E-2</c:v>
                </c:pt>
                <c:pt idx="33">
                  <c:v>9.3150684931506855E-2</c:v>
                </c:pt>
                <c:pt idx="34">
                  <c:v>9.5890410958904104E-2</c:v>
                </c:pt>
                <c:pt idx="35">
                  <c:v>9.8630136986301367E-2</c:v>
                </c:pt>
                <c:pt idx="36">
                  <c:v>0.10136986301369863</c:v>
                </c:pt>
                <c:pt idx="37">
                  <c:v>0.10410958904109589</c:v>
                </c:pt>
                <c:pt idx="38">
                  <c:v>0.10684931506849316</c:v>
                </c:pt>
                <c:pt idx="39">
                  <c:v>0.1095890410958904</c:v>
                </c:pt>
                <c:pt idx="40">
                  <c:v>0.11232876712328767</c:v>
                </c:pt>
                <c:pt idx="41">
                  <c:v>0.11506849315068493</c:v>
                </c:pt>
                <c:pt idx="42">
                  <c:v>0.11780821917808219</c:v>
                </c:pt>
                <c:pt idx="43">
                  <c:v>0.12054794520547946</c:v>
                </c:pt>
                <c:pt idx="44">
                  <c:v>0.12328767123287671</c:v>
                </c:pt>
                <c:pt idx="45">
                  <c:v>0.12602739726027398</c:v>
                </c:pt>
                <c:pt idx="46">
                  <c:v>0.12876712328767123</c:v>
                </c:pt>
                <c:pt idx="47">
                  <c:v>0.13150684931506848</c:v>
                </c:pt>
                <c:pt idx="48">
                  <c:v>0.13424657534246576</c:v>
                </c:pt>
                <c:pt idx="49">
                  <c:v>0.13698630136986301</c:v>
                </c:pt>
                <c:pt idx="50">
                  <c:v>0.13972602739726028</c:v>
                </c:pt>
                <c:pt idx="51">
                  <c:v>0.14246575342465753</c:v>
                </c:pt>
                <c:pt idx="52">
                  <c:v>0.14520547945205478</c:v>
                </c:pt>
                <c:pt idx="53">
                  <c:v>0.14794520547945206</c:v>
                </c:pt>
                <c:pt idx="54">
                  <c:v>0.15068493150684931</c:v>
                </c:pt>
                <c:pt idx="55">
                  <c:v>0.15342465753424658</c:v>
                </c:pt>
                <c:pt idx="56">
                  <c:v>0.15616438356164383</c:v>
                </c:pt>
                <c:pt idx="57">
                  <c:v>0.15890410958904111</c:v>
                </c:pt>
                <c:pt idx="58">
                  <c:v>0.16164383561643836</c:v>
                </c:pt>
                <c:pt idx="59">
                  <c:v>0.16438356164383561</c:v>
                </c:pt>
                <c:pt idx="60">
                  <c:v>0.16712328767123288</c:v>
                </c:pt>
                <c:pt idx="61">
                  <c:v>0.16986301369863013</c:v>
                </c:pt>
                <c:pt idx="62">
                  <c:v>0.17260273972602741</c:v>
                </c:pt>
                <c:pt idx="63">
                  <c:v>0.17534246575342466</c:v>
                </c:pt>
                <c:pt idx="64">
                  <c:v>0.17808219178082191</c:v>
                </c:pt>
                <c:pt idx="65">
                  <c:v>0.18082191780821918</c:v>
                </c:pt>
                <c:pt idx="66">
                  <c:v>0.18356164383561643</c:v>
                </c:pt>
                <c:pt idx="67">
                  <c:v>0.18630136986301371</c:v>
                </c:pt>
                <c:pt idx="68">
                  <c:v>0.18904109589041096</c:v>
                </c:pt>
                <c:pt idx="69">
                  <c:v>0.19178082191780821</c:v>
                </c:pt>
                <c:pt idx="70">
                  <c:v>0.19452054794520549</c:v>
                </c:pt>
                <c:pt idx="71">
                  <c:v>0.19726027397260273</c:v>
                </c:pt>
                <c:pt idx="72">
                  <c:v>0.2</c:v>
                </c:pt>
                <c:pt idx="73">
                  <c:v>0.20273972602739726</c:v>
                </c:pt>
                <c:pt idx="74">
                  <c:v>0.20547945205479451</c:v>
                </c:pt>
                <c:pt idx="75">
                  <c:v>0.20821917808219179</c:v>
                </c:pt>
                <c:pt idx="76">
                  <c:v>0.21095890410958903</c:v>
                </c:pt>
                <c:pt idx="77">
                  <c:v>0.21369863013698631</c:v>
                </c:pt>
                <c:pt idx="78">
                  <c:v>0.21643835616438356</c:v>
                </c:pt>
                <c:pt idx="79">
                  <c:v>0.21917808219178081</c:v>
                </c:pt>
                <c:pt idx="80">
                  <c:v>0.22191780821917809</c:v>
                </c:pt>
                <c:pt idx="81">
                  <c:v>0.22465753424657534</c:v>
                </c:pt>
                <c:pt idx="82">
                  <c:v>0.22739726027397261</c:v>
                </c:pt>
                <c:pt idx="83">
                  <c:v>0.23013698630136986</c:v>
                </c:pt>
                <c:pt idx="84">
                  <c:v>0.23287671232876711</c:v>
                </c:pt>
                <c:pt idx="85">
                  <c:v>0.23561643835616439</c:v>
                </c:pt>
                <c:pt idx="86">
                  <c:v>0.23835616438356164</c:v>
                </c:pt>
                <c:pt idx="87">
                  <c:v>0.24109589041095891</c:v>
                </c:pt>
                <c:pt idx="88">
                  <c:v>0.24383561643835616</c:v>
                </c:pt>
                <c:pt idx="89">
                  <c:v>0.24657534246575341</c:v>
                </c:pt>
                <c:pt idx="90">
                  <c:v>0.24931506849315069</c:v>
                </c:pt>
                <c:pt idx="91">
                  <c:v>0.25205479452054796</c:v>
                </c:pt>
                <c:pt idx="92">
                  <c:v>0.25479452054794521</c:v>
                </c:pt>
                <c:pt idx="93">
                  <c:v>0.25753424657534246</c:v>
                </c:pt>
                <c:pt idx="94">
                  <c:v>0.26027397260273971</c:v>
                </c:pt>
                <c:pt idx="95">
                  <c:v>0.26301369863013696</c:v>
                </c:pt>
                <c:pt idx="96">
                  <c:v>0.26575342465753427</c:v>
                </c:pt>
                <c:pt idx="97">
                  <c:v>0.26849315068493151</c:v>
                </c:pt>
                <c:pt idx="98">
                  <c:v>0.27123287671232876</c:v>
                </c:pt>
                <c:pt idx="99">
                  <c:v>0.27397260273972601</c:v>
                </c:pt>
                <c:pt idx="100">
                  <c:v>0.27671232876712326</c:v>
                </c:pt>
                <c:pt idx="101">
                  <c:v>0.27945205479452057</c:v>
                </c:pt>
                <c:pt idx="102">
                  <c:v>0.28219178082191781</c:v>
                </c:pt>
                <c:pt idx="103">
                  <c:v>0.28493150684931506</c:v>
                </c:pt>
                <c:pt idx="104">
                  <c:v>0.28767123287671231</c:v>
                </c:pt>
                <c:pt idx="105">
                  <c:v>0.29041095890410956</c:v>
                </c:pt>
                <c:pt idx="106">
                  <c:v>0.29315068493150687</c:v>
                </c:pt>
                <c:pt idx="107">
                  <c:v>0.29589041095890412</c:v>
                </c:pt>
                <c:pt idx="108">
                  <c:v>0.29863013698630136</c:v>
                </c:pt>
                <c:pt idx="109">
                  <c:v>0.30136986301369861</c:v>
                </c:pt>
                <c:pt idx="110">
                  <c:v>0.30410958904109592</c:v>
                </c:pt>
                <c:pt idx="111">
                  <c:v>0.30684931506849317</c:v>
                </c:pt>
                <c:pt idx="112">
                  <c:v>0.30958904109589042</c:v>
                </c:pt>
                <c:pt idx="113">
                  <c:v>0.31232876712328766</c:v>
                </c:pt>
                <c:pt idx="114">
                  <c:v>0.31506849315068491</c:v>
                </c:pt>
                <c:pt idx="115">
                  <c:v>0.31780821917808222</c:v>
                </c:pt>
                <c:pt idx="116">
                  <c:v>0.32054794520547947</c:v>
                </c:pt>
                <c:pt idx="117">
                  <c:v>0.32328767123287672</c:v>
                </c:pt>
                <c:pt idx="118">
                  <c:v>0.32602739726027397</c:v>
                </c:pt>
                <c:pt idx="119">
                  <c:v>0.32876712328767121</c:v>
                </c:pt>
                <c:pt idx="120">
                  <c:v>0.33150684931506852</c:v>
                </c:pt>
                <c:pt idx="121">
                  <c:v>0.33424657534246577</c:v>
                </c:pt>
                <c:pt idx="122">
                  <c:v>0.33698630136986302</c:v>
                </c:pt>
                <c:pt idx="123">
                  <c:v>0.33972602739726027</c:v>
                </c:pt>
                <c:pt idx="124">
                  <c:v>0.34246575342465752</c:v>
                </c:pt>
                <c:pt idx="125">
                  <c:v>0.34520547945205482</c:v>
                </c:pt>
                <c:pt idx="126">
                  <c:v>0.34794520547945207</c:v>
                </c:pt>
                <c:pt idx="127">
                  <c:v>0.35068493150684932</c:v>
                </c:pt>
                <c:pt idx="128">
                  <c:v>0.35342465753424657</c:v>
                </c:pt>
                <c:pt idx="129">
                  <c:v>0.35616438356164382</c:v>
                </c:pt>
                <c:pt idx="130">
                  <c:v>0.35890410958904112</c:v>
                </c:pt>
                <c:pt idx="131">
                  <c:v>0.36164383561643837</c:v>
                </c:pt>
                <c:pt idx="132">
                  <c:v>0.36438356164383562</c:v>
                </c:pt>
                <c:pt idx="133">
                  <c:v>0.36712328767123287</c:v>
                </c:pt>
                <c:pt idx="134">
                  <c:v>0.36986301369863012</c:v>
                </c:pt>
                <c:pt idx="135">
                  <c:v>0.37260273972602742</c:v>
                </c:pt>
                <c:pt idx="136">
                  <c:v>0.37534246575342467</c:v>
                </c:pt>
                <c:pt idx="137">
                  <c:v>0.37808219178082192</c:v>
                </c:pt>
                <c:pt idx="138">
                  <c:v>0.38082191780821917</c:v>
                </c:pt>
                <c:pt idx="139">
                  <c:v>0.38356164383561642</c:v>
                </c:pt>
                <c:pt idx="140">
                  <c:v>0.38630136986301372</c:v>
                </c:pt>
                <c:pt idx="141">
                  <c:v>0.38904109589041097</c:v>
                </c:pt>
                <c:pt idx="142">
                  <c:v>0.39178082191780822</c:v>
                </c:pt>
                <c:pt idx="143">
                  <c:v>0.39452054794520547</c:v>
                </c:pt>
                <c:pt idx="144">
                  <c:v>0.39726027397260272</c:v>
                </c:pt>
                <c:pt idx="145">
                  <c:v>0.4</c:v>
                </c:pt>
                <c:pt idx="146">
                  <c:v>0.40273972602739727</c:v>
                </c:pt>
                <c:pt idx="147">
                  <c:v>0.40547945205479452</c:v>
                </c:pt>
                <c:pt idx="148">
                  <c:v>0.40821917808219177</c:v>
                </c:pt>
                <c:pt idx="149">
                  <c:v>0.41095890410958902</c:v>
                </c:pt>
                <c:pt idx="150">
                  <c:v>0.41369863013698632</c:v>
                </c:pt>
                <c:pt idx="151">
                  <c:v>0.41643835616438357</c:v>
                </c:pt>
                <c:pt idx="152">
                  <c:v>0.41917808219178082</c:v>
                </c:pt>
                <c:pt idx="153">
                  <c:v>0.42191780821917807</c:v>
                </c:pt>
                <c:pt idx="154">
                  <c:v>0.42465753424657532</c:v>
                </c:pt>
                <c:pt idx="155">
                  <c:v>0.42739726027397262</c:v>
                </c:pt>
                <c:pt idx="156">
                  <c:v>0.43013698630136987</c:v>
                </c:pt>
                <c:pt idx="157">
                  <c:v>0.43287671232876712</c:v>
                </c:pt>
                <c:pt idx="158">
                  <c:v>0.43561643835616437</c:v>
                </c:pt>
                <c:pt idx="159">
                  <c:v>0.43835616438356162</c:v>
                </c:pt>
                <c:pt idx="160">
                  <c:v>0.44109589041095892</c:v>
                </c:pt>
                <c:pt idx="161">
                  <c:v>0.44383561643835617</c:v>
                </c:pt>
                <c:pt idx="162">
                  <c:v>0.44657534246575342</c:v>
                </c:pt>
                <c:pt idx="163">
                  <c:v>0.44931506849315067</c:v>
                </c:pt>
                <c:pt idx="164">
                  <c:v>0.45205479452054792</c:v>
                </c:pt>
                <c:pt idx="165">
                  <c:v>0.45479452054794522</c:v>
                </c:pt>
                <c:pt idx="166">
                  <c:v>0.45753424657534247</c:v>
                </c:pt>
                <c:pt idx="167">
                  <c:v>0.46027397260273972</c:v>
                </c:pt>
                <c:pt idx="168">
                  <c:v>0.46301369863013697</c:v>
                </c:pt>
                <c:pt idx="169">
                  <c:v>0.46575342465753422</c:v>
                </c:pt>
                <c:pt idx="170">
                  <c:v>0.46849315068493153</c:v>
                </c:pt>
                <c:pt idx="171">
                  <c:v>0.47123287671232877</c:v>
                </c:pt>
                <c:pt idx="172">
                  <c:v>0.47397260273972602</c:v>
                </c:pt>
                <c:pt idx="173">
                  <c:v>0.47671232876712327</c:v>
                </c:pt>
                <c:pt idx="174">
                  <c:v>0.47945205479452052</c:v>
                </c:pt>
                <c:pt idx="175">
                  <c:v>0.48219178082191783</c:v>
                </c:pt>
                <c:pt idx="176">
                  <c:v>0.48493150684931507</c:v>
                </c:pt>
                <c:pt idx="177">
                  <c:v>0.48767123287671232</c:v>
                </c:pt>
                <c:pt idx="178">
                  <c:v>0.49041095890410957</c:v>
                </c:pt>
                <c:pt idx="179">
                  <c:v>0.49315068493150682</c:v>
                </c:pt>
                <c:pt idx="180">
                  <c:v>0.49589041095890413</c:v>
                </c:pt>
                <c:pt idx="181">
                  <c:v>0.49863013698630138</c:v>
                </c:pt>
                <c:pt idx="182">
                  <c:v>0.50136986301369868</c:v>
                </c:pt>
                <c:pt idx="183">
                  <c:v>0.50410958904109593</c:v>
                </c:pt>
                <c:pt idx="184">
                  <c:v>0.50684931506849318</c:v>
                </c:pt>
                <c:pt idx="185">
                  <c:v>0.50958904109589043</c:v>
                </c:pt>
                <c:pt idx="186">
                  <c:v>0.51232876712328768</c:v>
                </c:pt>
                <c:pt idx="187">
                  <c:v>0.51506849315068493</c:v>
                </c:pt>
                <c:pt idx="188">
                  <c:v>0.51780821917808217</c:v>
                </c:pt>
                <c:pt idx="189">
                  <c:v>0.52054794520547942</c:v>
                </c:pt>
                <c:pt idx="190">
                  <c:v>0.52328767123287667</c:v>
                </c:pt>
                <c:pt idx="191">
                  <c:v>0.52602739726027392</c:v>
                </c:pt>
                <c:pt idx="192">
                  <c:v>0.52876712328767128</c:v>
                </c:pt>
                <c:pt idx="193">
                  <c:v>0.53150684931506853</c:v>
                </c:pt>
                <c:pt idx="194">
                  <c:v>0.53424657534246578</c:v>
                </c:pt>
                <c:pt idx="195">
                  <c:v>0.53698630136986303</c:v>
                </c:pt>
                <c:pt idx="196">
                  <c:v>0.53972602739726028</c:v>
                </c:pt>
                <c:pt idx="197">
                  <c:v>0.54246575342465753</c:v>
                </c:pt>
                <c:pt idx="198">
                  <c:v>0.54520547945205478</c:v>
                </c:pt>
                <c:pt idx="199">
                  <c:v>0.54794520547945202</c:v>
                </c:pt>
                <c:pt idx="200">
                  <c:v>0.55068493150684927</c:v>
                </c:pt>
                <c:pt idx="201">
                  <c:v>0.55342465753424652</c:v>
                </c:pt>
                <c:pt idx="202">
                  <c:v>0.55616438356164388</c:v>
                </c:pt>
                <c:pt idx="203">
                  <c:v>0.55890410958904113</c:v>
                </c:pt>
                <c:pt idx="204">
                  <c:v>0.56164383561643838</c:v>
                </c:pt>
                <c:pt idx="205">
                  <c:v>0.56438356164383563</c:v>
                </c:pt>
                <c:pt idx="206">
                  <c:v>0.56712328767123288</c:v>
                </c:pt>
                <c:pt idx="207">
                  <c:v>0.56986301369863013</c:v>
                </c:pt>
                <c:pt idx="208">
                  <c:v>0.57260273972602738</c:v>
                </c:pt>
                <c:pt idx="209">
                  <c:v>0.57534246575342463</c:v>
                </c:pt>
                <c:pt idx="210">
                  <c:v>0.57808219178082187</c:v>
                </c:pt>
                <c:pt idx="211">
                  <c:v>0.58082191780821912</c:v>
                </c:pt>
                <c:pt idx="212">
                  <c:v>0.58356164383561648</c:v>
                </c:pt>
                <c:pt idx="213">
                  <c:v>0.58630136986301373</c:v>
                </c:pt>
                <c:pt idx="214">
                  <c:v>0.58904109589041098</c:v>
                </c:pt>
                <c:pt idx="215">
                  <c:v>0.59178082191780823</c:v>
                </c:pt>
                <c:pt idx="216">
                  <c:v>0.59452054794520548</c:v>
                </c:pt>
                <c:pt idx="217">
                  <c:v>0.59726027397260273</c:v>
                </c:pt>
                <c:pt idx="218">
                  <c:v>0.6</c:v>
                </c:pt>
                <c:pt idx="219">
                  <c:v>0.60273972602739723</c:v>
                </c:pt>
                <c:pt idx="220">
                  <c:v>0.60547945205479448</c:v>
                </c:pt>
                <c:pt idx="221">
                  <c:v>0.60821917808219184</c:v>
                </c:pt>
                <c:pt idx="222">
                  <c:v>0.61095890410958908</c:v>
                </c:pt>
                <c:pt idx="223">
                  <c:v>0.61369863013698633</c:v>
                </c:pt>
                <c:pt idx="224">
                  <c:v>0.61643835616438358</c:v>
                </c:pt>
                <c:pt idx="225">
                  <c:v>0.61917808219178083</c:v>
                </c:pt>
                <c:pt idx="226">
                  <c:v>0.62191780821917808</c:v>
                </c:pt>
                <c:pt idx="227">
                  <c:v>0.62465753424657533</c:v>
                </c:pt>
                <c:pt idx="228">
                  <c:v>0.62739726027397258</c:v>
                </c:pt>
                <c:pt idx="229">
                  <c:v>0.63013698630136983</c:v>
                </c:pt>
                <c:pt idx="230">
                  <c:v>0.63287671232876708</c:v>
                </c:pt>
                <c:pt idx="231">
                  <c:v>0.63561643835616444</c:v>
                </c:pt>
                <c:pt idx="232">
                  <c:v>0.63835616438356169</c:v>
                </c:pt>
                <c:pt idx="233">
                  <c:v>0.64109589041095894</c:v>
                </c:pt>
                <c:pt idx="234">
                  <c:v>0.64383561643835618</c:v>
                </c:pt>
                <c:pt idx="235">
                  <c:v>0.64657534246575343</c:v>
                </c:pt>
                <c:pt idx="236">
                  <c:v>0.64931506849315068</c:v>
                </c:pt>
                <c:pt idx="237">
                  <c:v>0.65205479452054793</c:v>
                </c:pt>
                <c:pt idx="238">
                  <c:v>0.65479452054794518</c:v>
                </c:pt>
                <c:pt idx="239">
                  <c:v>0.65753424657534243</c:v>
                </c:pt>
                <c:pt idx="240">
                  <c:v>0.66027397260273968</c:v>
                </c:pt>
                <c:pt idx="241">
                  <c:v>0.66301369863013704</c:v>
                </c:pt>
                <c:pt idx="242">
                  <c:v>0.66575342465753429</c:v>
                </c:pt>
                <c:pt idx="243">
                  <c:v>0.66849315068493154</c:v>
                </c:pt>
                <c:pt idx="244">
                  <c:v>0.67123287671232879</c:v>
                </c:pt>
                <c:pt idx="245">
                  <c:v>0.67397260273972603</c:v>
                </c:pt>
                <c:pt idx="246">
                  <c:v>0.67671232876712328</c:v>
                </c:pt>
                <c:pt idx="247">
                  <c:v>0.67945205479452053</c:v>
                </c:pt>
                <c:pt idx="248">
                  <c:v>0.68219178082191778</c:v>
                </c:pt>
                <c:pt idx="249">
                  <c:v>0.68493150684931503</c:v>
                </c:pt>
                <c:pt idx="250">
                  <c:v>0.68767123287671228</c:v>
                </c:pt>
                <c:pt idx="251">
                  <c:v>0.69041095890410964</c:v>
                </c:pt>
                <c:pt idx="252">
                  <c:v>0.69315068493150689</c:v>
                </c:pt>
                <c:pt idx="253">
                  <c:v>0.69589041095890414</c:v>
                </c:pt>
                <c:pt idx="254">
                  <c:v>0.69863013698630139</c:v>
                </c:pt>
                <c:pt idx="255">
                  <c:v>0.70136986301369864</c:v>
                </c:pt>
                <c:pt idx="256">
                  <c:v>0.70410958904109588</c:v>
                </c:pt>
                <c:pt idx="257">
                  <c:v>0.70684931506849313</c:v>
                </c:pt>
                <c:pt idx="258">
                  <c:v>0.70958904109589038</c:v>
                </c:pt>
                <c:pt idx="259">
                  <c:v>0.71232876712328763</c:v>
                </c:pt>
                <c:pt idx="260">
                  <c:v>0.71506849315068488</c:v>
                </c:pt>
                <c:pt idx="261">
                  <c:v>0.71780821917808224</c:v>
                </c:pt>
                <c:pt idx="262">
                  <c:v>0.72054794520547949</c:v>
                </c:pt>
                <c:pt idx="263">
                  <c:v>0.72328767123287674</c:v>
                </c:pt>
                <c:pt idx="264">
                  <c:v>0.72602739726027399</c:v>
                </c:pt>
                <c:pt idx="265">
                  <c:v>0.72876712328767124</c:v>
                </c:pt>
                <c:pt idx="266">
                  <c:v>0.73150684931506849</c:v>
                </c:pt>
                <c:pt idx="267">
                  <c:v>0.73424657534246573</c:v>
                </c:pt>
                <c:pt idx="268">
                  <c:v>0.73698630136986298</c:v>
                </c:pt>
                <c:pt idx="269">
                  <c:v>0.73972602739726023</c:v>
                </c:pt>
                <c:pt idx="270">
                  <c:v>0.74246575342465748</c:v>
                </c:pt>
                <c:pt idx="271">
                  <c:v>0.74520547945205484</c:v>
                </c:pt>
                <c:pt idx="272">
                  <c:v>0.74794520547945209</c:v>
                </c:pt>
                <c:pt idx="273">
                  <c:v>0.75068493150684934</c:v>
                </c:pt>
                <c:pt idx="274">
                  <c:v>0.75342465753424659</c:v>
                </c:pt>
                <c:pt idx="275">
                  <c:v>0.75616438356164384</c:v>
                </c:pt>
                <c:pt idx="276">
                  <c:v>0.75890410958904109</c:v>
                </c:pt>
                <c:pt idx="277">
                  <c:v>0.76164383561643834</c:v>
                </c:pt>
                <c:pt idx="278">
                  <c:v>0.76438356164383559</c:v>
                </c:pt>
                <c:pt idx="279">
                  <c:v>0.76712328767123283</c:v>
                </c:pt>
                <c:pt idx="280">
                  <c:v>0.76986301369863008</c:v>
                </c:pt>
                <c:pt idx="281">
                  <c:v>0.77260273972602744</c:v>
                </c:pt>
                <c:pt idx="282">
                  <c:v>0.77534246575342469</c:v>
                </c:pt>
                <c:pt idx="283">
                  <c:v>0.77808219178082194</c:v>
                </c:pt>
                <c:pt idx="284">
                  <c:v>0.78082191780821919</c:v>
                </c:pt>
                <c:pt idx="285">
                  <c:v>0.78356164383561644</c:v>
                </c:pt>
                <c:pt idx="286">
                  <c:v>0.78630136986301369</c:v>
                </c:pt>
                <c:pt idx="287">
                  <c:v>0.78904109589041094</c:v>
                </c:pt>
                <c:pt idx="288">
                  <c:v>0.79178082191780819</c:v>
                </c:pt>
                <c:pt idx="289">
                  <c:v>0.79452054794520544</c:v>
                </c:pt>
                <c:pt idx="290">
                  <c:v>0.79726027397260268</c:v>
                </c:pt>
                <c:pt idx="291">
                  <c:v>0.8</c:v>
                </c:pt>
                <c:pt idx="292">
                  <c:v>0.80273972602739729</c:v>
                </c:pt>
                <c:pt idx="293">
                  <c:v>0.80547945205479454</c:v>
                </c:pt>
                <c:pt idx="294">
                  <c:v>0.80821917808219179</c:v>
                </c:pt>
                <c:pt idx="295">
                  <c:v>0.81095890410958904</c:v>
                </c:pt>
                <c:pt idx="296">
                  <c:v>0.81369863013698629</c:v>
                </c:pt>
                <c:pt idx="297">
                  <c:v>0.81643835616438354</c:v>
                </c:pt>
                <c:pt idx="298">
                  <c:v>0.81917808219178079</c:v>
                </c:pt>
                <c:pt idx="299">
                  <c:v>0.82191780821917804</c:v>
                </c:pt>
                <c:pt idx="300">
                  <c:v>0.8246575342465754</c:v>
                </c:pt>
                <c:pt idx="301">
                  <c:v>0.82739726027397265</c:v>
                </c:pt>
                <c:pt idx="302">
                  <c:v>0.83013698630136989</c:v>
                </c:pt>
                <c:pt idx="303">
                  <c:v>0.83287671232876714</c:v>
                </c:pt>
                <c:pt idx="304">
                  <c:v>0.83561643835616439</c:v>
                </c:pt>
                <c:pt idx="305">
                  <c:v>0.83835616438356164</c:v>
                </c:pt>
                <c:pt idx="306">
                  <c:v>0.84109589041095889</c:v>
                </c:pt>
                <c:pt idx="307">
                  <c:v>0.84383561643835614</c:v>
                </c:pt>
                <c:pt idx="308">
                  <c:v>0.84657534246575339</c:v>
                </c:pt>
                <c:pt idx="309">
                  <c:v>0.84931506849315064</c:v>
                </c:pt>
                <c:pt idx="310">
                  <c:v>0.852054794520548</c:v>
                </c:pt>
                <c:pt idx="311">
                  <c:v>0.85479452054794525</c:v>
                </c:pt>
                <c:pt idx="312">
                  <c:v>0.8575342465753425</c:v>
                </c:pt>
                <c:pt idx="313">
                  <c:v>0.86027397260273974</c:v>
                </c:pt>
                <c:pt idx="314">
                  <c:v>0.86301369863013699</c:v>
                </c:pt>
                <c:pt idx="315">
                  <c:v>0.86575342465753424</c:v>
                </c:pt>
                <c:pt idx="316">
                  <c:v>0.86849315068493149</c:v>
                </c:pt>
                <c:pt idx="317">
                  <c:v>0.87123287671232874</c:v>
                </c:pt>
                <c:pt idx="318">
                  <c:v>0.87397260273972599</c:v>
                </c:pt>
                <c:pt idx="319">
                  <c:v>0.87671232876712324</c:v>
                </c:pt>
                <c:pt idx="320">
                  <c:v>0.8794520547945206</c:v>
                </c:pt>
                <c:pt idx="321">
                  <c:v>0.88219178082191785</c:v>
                </c:pt>
                <c:pt idx="322">
                  <c:v>0.8849315068493151</c:v>
                </c:pt>
                <c:pt idx="323">
                  <c:v>0.88767123287671235</c:v>
                </c:pt>
                <c:pt idx="324">
                  <c:v>0.8904109589041096</c:v>
                </c:pt>
                <c:pt idx="325">
                  <c:v>0.89315068493150684</c:v>
                </c:pt>
                <c:pt idx="326">
                  <c:v>0.89589041095890409</c:v>
                </c:pt>
                <c:pt idx="327">
                  <c:v>0.89863013698630134</c:v>
                </c:pt>
                <c:pt idx="328">
                  <c:v>0.90136986301369859</c:v>
                </c:pt>
                <c:pt idx="329">
                  <c:v>0.90410958904109584</c:v>
                </c:pt>
                <c:pt idx="330">
                  <c:v>0.9068493150684932</c:v>
                </c:pt>
                <c:pt idx="331">
                  <c:v>0.90958904109589045</c:v>
                </c:pt>
                <c:pt idx="332">
                  <c:v>0.9123287671232877</c:v>
                </c:pt>
                <c:pt idx="333">
                  <c:v>0.91506849315068495</c:v>
                </c:pt>
                <c:pt idx="334">
                  <c:v>0.9178082191780822</c:v>
                </c:pt>
                <c:pt idx="335">
                  <c:v>0.92054794520547945</c:v>
                </c:pt>
                <c:pt idx="336">
                  <c:v>0.92328767123287669</c:v>
                </c:pt>
                <c:pt idx="337">
                  <c:v>0.92602739726027394</c:v>
                </c:pt>
                <c:pt idx="338">
                  <c:v>0.92876712328767119</c:v>
                </c:pt>
                <c:pt idx="339">
                  <c:v>0.93150684931506844</c:v>
                </c:pt>
                <c:pt idx="340">
                  <c:v>0.9342465753424658</c:v>
                </c:pt>
                <c:pt idx="341">
                  <c:v>0.93698630136986305</c:v>
                </c:pt>
                <c:pt idx="342">
                  <c:v>0.9397260273972603</c:v>
                </c:pt>
                <c:pt idx="343">
                  <c:v>0.94246575342465755</c:v>
                </c:pt>
                <c:pt idx="344">
                  <c:v>0.9452054794520548</c:v>
                </c:pt>
                <c:pt idx="345">
                  <c:v>0.94794520547945205</c:v>
                </c:pt>
                <c:pt idx="346">
                  <c:v>0.9506849315068493</c:v>
                </c:pt>
                <c:pt idx="347">
                  <c:v>0.95342465753424654</c:v>
                </c:pt>
                <c:pt idx="348">
                  <c:v>0.95616438356164379</c:v>
                </c:pt>
                <c:pt idx="349">
                  <c:v>0.95890410958904104</c:v>
                </c:pt>
                <c:pt idx="350">
                  <c:v>0.9616438356164384</c:v>
                </c:pt>
                <c:pt idx="351">
                  <c:v>0.96438356164383565</c:v>
                </c:pt>
                <c:pt idx="352">
                  <c:v>0.9671232876712329</c:v>
                </c:pt>
                <c:pt idx="353">
                  <c:v>0.96986301369863015</c:v>
                </c:pt>
                <c:pt idx="354">
                  <c:v>0.9726027397260274</c:v>
                </c:pt>
                <c:pt idx="355">
                  <c:v>0.97534246575342465</c:v>
                </c:pt>
                <c:pt idx="356">
                  <c:v>0.9780821917808219</c:v>
                </c:pt>
                <c:pt idx="357">
                  <c:v>0.98082191780821915</c:v>
                </c:pt>
                <c:pt idx="358">
                  <c:v>0.98356164383561639</c:v>
                </c:pt>
                <c:pt idx="359">
                  <c:v>0.98630136986301364</c:v>
                </c:pt>
                <c:pt idx="360">
                  <c:v>0.989041095890411</c:v>
                </c:pt>
                <c:pt idx="361">
                  <c:v>0.99178082191780825</c:v>
                </c:pt>
                <c:pt idx="362">
                  <c:v>0.9945205479452055</c:v>
                </c:pt>
                <c:pt idx="363">
                  <c:v>0.99726027397260275</c:v>
                </c:pt>
                <c:pt idx="364">
                  <c:v>1</c:v>
                </c:pt>
              </c:numCache>
            </c:numRef>
          </c:cat>
          <c:val>
            <c:numRef>
              <c:f>'Ramps and Ramp Durations'!$K$4:$K$368</c:f>
              <c:numCache>
                <c:formatCode>General</c:formatCode>
                <c:ptCount val="365"/>
                <c:pt idx="0">
                  <c:v>1722.6450434896724</c:v>
                </c:pt>
                <c:pt idx="1">
                  <c:v>2354.7621056395583</c:v>
                </c:pt>
                <c:pt idx="2">
                  <c:v>2487.2794678895407</c:v>
                </c:pt>
                <c:pt idx="3">
                  <c:v>2544.3658391391036</c:v>
                </c:pt>
                <c:pt idx="4">
                  <c:v>2558.5619391174077</c:v>
                </c:pt>
                <c:pt idx="5">
                  <c:v>2566.7855938281718</c:v>
                </c:pt>
                <c:pt idx="6">
                  <c:v>2636.3366001261747</c:v>
                </c:pt>
                <c:pt idx="7">
                  <c:v>2641.0226779003278</c:v>
                </c:pt>
                <c:pt idx="8">
                  <c:v>2701.6964954962277</c:v>
                </c:pt>
                <c:pt idx="9">
                  <c:v>2744.516369138255</c:v>
                </c:pt>
                <c:pt idx="10">
                  <c:v>2767.047045052379</c:v>
                </c:pt>
                <c:pt idx="11">
                  <c:v>2781.1101959621992</c:v>
                </c:pt>
                <c:pt idx="12">
                  <c:v>2810.3247873222426</c:v>
                </c:pt>
                <c:pt idx="13">
                  <c:v>3014.7470856967338</c:v>
                </c:pt>
                <c:pt idx="14">
                  <c:v>3033.6309404027488</c:v>
                </c:pt>
                <c:pt idx="15">
                  <c:v>3204.5745512636277</c:v>
                </c:pt>
                <c:pt idx="16">
                  <c:v>3252.0574606266418</c:v>
                </c:pt>
                <c:pt idx="17">
                  <c:v>3274.8602301155224</c:v>
                </c:pt>
                <c:pt idx="18">
                  <c:v>3350.4208250354095</c:v>
                </c:pt>
                <c:pt idx="19">
                  <c:v>3383.980832651785</c:v>
                </c:pt>
                <c:pt idx="20">
                  <c:v>3424.8639272761211</c:v>
                </c:pt>
                <c:pt idx="21">
                  <c:v>3455.809262096489</c:v>
                </c:pt>
                <c:pt idx="22">
                  <c:v>3457.1713548001753</c:v>
                </c:pt>
                <c:pt idx="23">
                  <c:v>3512.3562246504262</c:v>
                </c:pt>
                <c:pt idx="24">
                  <c:v>3524.8153193853395</c:v>
                </c:pt>
                <c:pt idx="25">
                  <c:v>3614.9636234309328</c:v>
                </c:pt>
                <c:pt idx="26">
                  <c:v>3651.7533061824906</c:v>
                </c:pt>
                <c:pt idx="27">
                  <c:v>3658.882532456726</c:v>
                </c:pt>
                <c:pt idx="28">
                  <c:v>3691.9774674264045</c:v>
                </c:pt>
                <c:pt idx="29">
                  <c:v>3709.3629257146131</c:v>
                </c:pt>
                <c:pt idx="30">
                  <c:v>3726.4089258151071</c:v>
                </c:pt>
                <c:pt idx="31">
                  <c:v>3832.2301195617474</c:v>
                </c:pt>
                <c:pt idx="32">
                  <c:v>3871.6308721090172</c:v>
                </c:pt>
                <c:pt idx="33">
                  <c:v>3894.9735024344809</c:v>
                </c:pt>
                <c:pt idx="34">
                  <c:v>3897.6605976417777</c:v>
                </c:pt>
                <c:pt idx="35">
                  <c:v>3931.3177734924539</c:v>
                </c:pt>
                <c:pt idx="36">
                  <c:v>3965.6860903128036</c:v>
                </c:pt>
                <c:pt idx="37">
                  <c:v>3975.2090042164928</c:v>
                </c:pt>
                <c:pt idx="38">
                  <c:v>3996.1045423494579</c:v>
                </c:pt>
                <c:pt idx="39">
                  <c:v>4000.4564222099798</c:v>
                </c:pt>
                <c:pt idx="40">
                  <c:v>4022.2574848634395</c:v>
                </c:pt>
                <c:pt idx="41">
                  <c:v>4030.0949979821416</c:v>
                </c:pt>
                <c:pt idx="42">
                  <c:v>4086.2636604071959</c:v>
                </c:pt>
                <c:pt idx="43">
                  <c:v>4099.1907518335356</c:v>
                </c:pt>
                <c:pt idx="44">
                  <c:v>4104.8244442673822</c:v>
                </c:pt>
                <c:pt idx="45">
                  <c:v>4105.1699654286058</c:v>
                </c:pt>
                <c:pt idx="46">
                  <c:v>4136.227671972214</c:v>
                </c:pt>
                <c:pt idx="47">
                  <c:v>4162.4026989765989</c:v>
                </c:pt>
                <c:pt idx="48">
                  <c:v>4162.4175368026372</c:v>
                </c:pt>
                <c:pt idx="49">
                  <c:v>4248.5944064306314</c:v>
                </c:pt>
                <c:pt idx="50">
                  <c:v>4250.1884370404878</c:v>
                </c:pt>
                <c:pt idx="51">
                  <c:v>4252.9411048146721</c:v>
                </c:pt>
                <c:pt idx="52">
                  <c:v>4261.2922032285278</c:v>
                </c:pt>
                <c:pt idx="53">
                  <c:v>4300.1821171447227</c:v>
                </c:pt>
                <c:pt idx="54">
                  <c:v>4312.6632390509621</c:v>
                </c:pt>
                <c:pt idx="55">
                  <c:v>4337.1762706223381</c:v>
                </c:pt>
                <c:pt idx="56">
                  <c:v>4370.3875568160656</c:v>
                </c:pt>
                <c:pt idx="57">
                  <c:v>4397.2889382851863</c:v>
                </c:pt>
                <c:pt idx="58">
                  <c:v>4399.4565113250719</c:v>
                </c:pt>
                <c:pt idx="59">
                  <c:v>4423.1820999740048</c:v>
                </c:pt>
                <c:pt idx="60">
                  <c:v>4512.9289365629047</c:v>
                </c:pt>
                <c:pt idx="61">
                  <c:v>4541.9442880796305</c:v>
                </c:pt>
                <c:pt idx="62">
                  <c:v>4588.6026273314528</c:v>
                </c:pt>
                <c:pt idx="63">
                  <c:v>4598.296106689093</c:v>
                </c:pt>
                <c:pt idx="64">
                  <c:v>4601.1680048248127</c:v>
                </c:pt>
                <c:pt idx="65">
                  <c:v>4618.0092761694505</c:v>
                </c:pt>
                <c:pt idx="66">
                  <c:v>4625.7776787024777</c:v>
                </c:pt>
                <c:pt idx="67">
                  <c:v>4654.6039011754656</c:v>
                </c:pt>
                <c:pt idx="68">
                  <c:v>4657.5347574142725</c:v>
                </c:pt>
                <c:pt idx="69">
                  <c:v>4669.3756760219512</c:v>
                </c:pt>
                <c:pt idx="70">
                  <c:v>4684.3020593125002</c:v>
                </c:pt>
                <c:pt idx="71">
                  <c:v>4685.5159705381957</c:v>
                </c:pt>
                <c:pt idx="72">
                  <c:v>4687.2177869177322</c:v>
                </c:pt>
                <c:pt idx="73">
                  <c:v>4690.9569927428711</c:v>
                </c:pt>
                <c:pt idx="74">
                  <c:v>4723.0471840237296</c:v>
                </c:pt>
                <c:pt idx="75">
                  <c:v>4726.0819963931935</c:v>
                </c:pt>
                <c:pt idx="76">
                  <c:v>4726.516171379084</c:v>
                </c:pt>
                <c:pt idx="77">
                  <c:v>4730.1342976817214</c:v>
                </c:pt>
                <c:pt idx="78">
                  <c:v>4740.4925353017643</c:v>
                </c:pt>
                <c:pt idx="79">
                  <c:v>4740.9275538550974</c:v>
                </c:pt>
                <c:pt idx="80">
                  <c:v>4751.2534638235265</c:v>
                </c:pt>
                <c:pt idx="81">
                  <c:v>4800.0979523464557</c:v>
                </c:pt>
                <c:pt idx="82">
                  <c:v>4820.5537480352359</c:v>
                </c:pt>
                <c:pt idx="83">
                  <c:v>4833.0343380897248</c:v>
                </c:pt>
                <c:pt idx="84">
                  <c:v>4833.1234341613963</c:v>
                </c:pt>
                <c:pt idx="85">
                  <c:v>4853.3840207072462</c:v>
                </c:pt>
                <c:pt idx="86">
                  <c:v>4854.886452757728</c:v>
                </c:pt>
                <c:pt idx="87">
                  <c:v>4868.7653480189001</c:v>
                </c:pt>
                <c:pt idx="88">
                  <c:v>4907.569062403265</c:v>
                </c:pt>
                <c:pt idx="89">
                  <c:v>4921.9927356688167</c:v>
                </c:pt>
                <c:pt idx="90">
                  <c:v>4943.1761370659297</c:v>
                </c:pt>
                <c:pt idx="91">
                  <c:v>4944.8401785004899</c:v>
                </c:pt>
                <c:pt idx="92">
                  <c:v>4954.5647563836174</c:v>
                </c:pt>
                <c:pt idx="93">
                  <c:v>4970.6164405270902</c:v>
                </c:pt>
                <c:pt idx="94">
                  <c:v>4975.6712770535014</c:v>
                </c:pt>
                <c:pt idx="95">
                  <c:v>4977.7316100721364</c:v>
                </c:pt>
                <c:pt idx="96">
                  <c:v>4981.0897975565749</c:v>
                </c:pt>
                <c:pt idx="97">
                  <c:v>5001.6208898048208</c:v>
                </c:pt>
                <c:pt idx="98">
                  <c:v>5004.9312722201576</c:v>
                </c:pt>
                <c:pt idx="99">
                  <c:v>5008.4409341315804</c:v>
                </c:pt>
                <c:pt idx="100">
                  <c:v>5032.3375444847516</c:v>
                </c:pt>
                <c:pt idx="101">
                  <c:v>5039.3673839177864</c:v>
                </c:pt>
                <c:pt idx="102">
                  <c:v>5058.7460856084872</c:v>
                </c:pt>
                <c:pt idx="103">
                  <c:v>5066.2312263025269</c:v>
                </c:pt>
                <c:pt idx="104">
                  <c:v>5086.0023967342313</c:v>
                </c:pt>
                <c:pt idx="105">
                  <c:v>5094.0526695166191</c:v>
                </c:pt>
                <c:pt idx="106">
                  <c:v>5097.5752555438448</c:v>
                </c:pt>
                <c:pt idx="107">
                  <c:v>5101.1113721294096</c:v>
                </c:pt>
                <c:pt idx="108">
                  <c:v>5112.6318483997493</c:v>
                </c:pt>
                <c:pt idx="109">
                  <c:v>5118.7770690475772</c:v>
                </c:pt>
                <c:pt idx="110">
                  <c:v>5119.3323978287444</c:v>
                </c:pt>
                <c:pt idx="111">
                  <c:v>5143.749276606206</c:v>
                </c:pt>
                <c:pt idx="112">
                  <c:v>5156.8116918771011</c:v>
                </c:pt>
                <c:pt idx="113">
                  <c:v>5159.8174002907617</c:v>
                </c:pt>
                <c:pt idx="114">
                  <c:v>5173.1541552469716</c:v>
                </c:pt>
                <c:pt idx="115">
                  <c:v>5191.7207285605291</c:v>
                </c:pt>
                <c:pt idx="116">
                  <c:v>5205.953346282804</c:v>
                </c:pt>
                <c:pt idx="117">
                  <c:v>5221.178644841224</c:v>
                </c:pt>
                <c:pt idx="118">
                  <c:v>5232.5098196786166</c:v>
                </c:pt>
                <c:pt idx="119">
                  <c:v>5241.7808262263643</c:v>
                </c:pt>
                <c:pt idx="120">
                  <c:v>5260.4379810316859</c:v>
                </c:pt>
                <c:pt idx="121">
                  <c:v>5288.83732469397</c:v>
                </c:pt>
                <c:pt idx="122">
                  <c:v>5320.7615401972944</c:v>
                </c:pt>
                <c:pt idx="123">
                  <c:v>5323.4043960493327</c:v>
                </c:pt>
                <c:pt idx="124">
                  <c:v>5324.4451943647437</c:v>
                </c:pt>
                <c:pt idx="125">
                  <c:v>5326.4623254492726</c:v>
                </c:pt>
                <c:pt idx="126">
                  <c:v>5331.9639100286913</c:v>
                </c:pt>
                <c:pt idx="127">
                  <c:v>5341.0197654331751</c:v>
                </c:pt>
                <c:pt idx="128">
                  <c:v>5364.2776932961606</c:v>
                </c:pt>
                <c:pt idx="129">
                  <c:v>5367.6075011863359</c:v>
                </c:pt>
                <c:pt idx="130">
                  <c:v>5380.3130050991786</c:v>
                </c:pt>
                <c:pt idx="131">
                  <c:v>5383.9347413913929</c:v>
                </c:pt>
                <c:pt idx="132">
                  <c:v>5392.3762786649677</c:v>
                </c:pt>
                <c:pt idx="133">
                  <c:v>5397.6630037137984</c:v>
                </c:pt>
                <c:pt idx="134">
                  <c:v>5419.4378192736476</c:v>
                </c:pt>
                <c:pt idx="135">
                  <c:v>5427.8131408354602</c:v>
                </c:pt>
                <c:pt idx="136">
                  <c:v>5428.7772247898574</c:v>
                </c:pt>
                <c:pt idx="137">
                  <c:v>5453.002345991692</c:v>
                </c:pt>
                <c:pt idx="138">
                  <c:v>5460.4248297441845</c:v>
                </c:pt>
                <c:pt idx="139">
                  <c:v>5470.2822746028578</c:v>
                </c:pt>
                <c:pt idx="140">
                  <c:v>5474.1116251491694</c:v>
                </c:pt>
                <c:pt idx="141">
                  <c:v>5501.6775608485004</c:v>
                </c:pt>
                <c:pt idx="142">
                  <c:v>5503.8470391546616</c:v>
                </c:pt>
                <c:pt idx="143">
                  <c:v>5508.0144899665283</c:v>
                </c:pt>
                <c:pt idx="144">
                  <c:v>5519.752609135252</c:v>
                </c:pt>
                <c:pt idx="145">
                  <c:v>5522.7004092924508</c:v>
                </c:pt>
                <c:pt idx="146">
                  <c:v>5525.4852296345998</c:v>
                </c:pt>
                <c:pt idx="147">
                  <c:v>5529.4457485355342</c:v>
                </c:pt>
                <c:pt idx="148">
                  <c:v>5533.4657508069904</c:v>
                </c:pt>
                <c:pt idx="149">
                  <c:v>5566.0191880815655</c:v>
                </c:pt>
                <c:pt idx="150">
                  <c:v>5567.8063992628595</c:v>
                </c:pt>
                <c:pt idx="151">
                  <c:v>5570.6413166378952</c:v>
                </c:pt>
                <c:pt idx="152">
                  <c:v>5584.9672977210757</c:v>
                </c:pt>
                <c:pt idx="153">
                  <c:v>5592.2810822822503</c:v>
                </c:pt>
                <c:pt idx="154">
                  <c:v>5594.7811419629434</c:v>
                </c:pt>
                <c:pt idx="155">
                  <c:v>5603.7605862441924</c:v>
                </c:pt>
                <c:pt idx="156">
                  <c:v>5605.3833367180559</c:v>
                </c:pt>
                <c:pt idx="157">
                  <c:v>5621.6092679549183</c:v>
                </c:pt>
                <c:pt idx="158">
                  <c:v>5626.21904915493</c:v>
                </c:pt>
                <c:pt idx="159">
                  <c:v>5626.2912137601052</c:v>
                </c:pt>
                <c:pt idx="160">
                  <c:v>5626.6859007133826</c:v>
                </c:pt>
                <c:pt idx="161">
                  <c:v>5630.006999216148</c:v>
                </c:pt>
                <c:pt idx="162">
                  <c:v>5652.7008483776954</c:v>
                </c:pt>
                <c:pt idx="163">
                  <c:v>5663.1578175924806</c:v>
                </c:pt>
                <c:pt idx="164">
                  <c:v>5664.5401645356033</c:v>
                </c:pt>
                <c:pt idx="165">
                  <c:v>5666.8839548159849</c:v>
                </c:pt>
                <c:pt idx="166">
                  <c:v>5672.5086154280143</c:v>
                </c:pt>
                <c:pt idx="167">
                  <c:v>5709.0979366234387</c:v>
                </c:pt>
                <c:pt idx="168">
                  <c:v>5723.8141560074982</c:v>
                </c:pt>
                <c:pt idx="169">
                  <c:v>5736.2963084228249</c:v>
                </c:pt>
                <c:pt idx="170">
                  <c:v>5738.043183501999</c:v>
                </c:pt>
                <c:pt idx="171">
                  <c:v>5745.8761708379388</c:v>
                </c:pt>
                <c:pt idx="172">
                  <c:v>5760.0642568429903</c:v>
                </c:pt>
                <c:pt idx="173">
                  <c:v>5764.6797839824794</c:v>
                </c:pt>
                <c:pt idx="174">
                  <c:v>5776.3299697240727</c:v>
                </c:pt>
                <c:pt idx="175">
                  <c:v>5777.0444855143833</c:v>
                </c:pt>
                <c:pt idx="176">
                  <c:v>5786.5011941571975</c:v>
                </c:pt>
                <c:pt idx="177">
                  <c:v>5791.2344761463464</c:v>
                </c:pt>
                <c:pt idx="178">
                  <c:v>5797.3632501295833</c:v>
                </c:pt>
                <c:pt idx="179">
                  <c:v>5803.5275878711</c:v>
                </c:pt>
                <c:pt idx="180">
                  <c:v>5808.985657444453</c:v>
                </c:pt>
                <c:pt idx="181">
                  <c:v>5817.4977171981373</c:v>
                </c:pt>
                <c:pt idx="182">
                  <c:v>5821.8960211982048</c:v>
                </c:pt>
                <c:pt idx="183">
                  <c:v>5830.138731798208</c:v>
                </c:pt>
                <c:pt idx="184">
                  <c:v>5832.5340918424408</c:v>
                </c:pt>
                <c:pt idx="185">
                  <c:v>5833.3800110501361</c:v>
                </c:pt>
                <c:pt idx="186">
                  <c:v>5840.551364058425</c:v>
                </c:pt>
                <c:pt idx="187">
                  <c:v>5840.8801492586463</c:v>
                </c:pt>
                <c:pt idx="188">
                  <c:v>5845.8870507277206</c:v>
                </c:pt>
                <c:pt idx="189">
                  <c:v>5853.7117186360738</c:v>
                </c:pt>
                <c:pt idx="190">
                  <c:v>5856.3068671278597</c:v>
                </c:pt>
                <c:pt idx="191">
                  <c:v>5859.9495484947474</c:v>
                </c:pt>
                <c:pt idx="192">
                  <c:v>5864.0694608454578</c:v>
                </c:pt>
                <c:pt idx="193">
                  <c:v>5866.2547840793413</c:v>
                </c:pt>
                <c:pt idx="194">
                  <c:v>5873.0011850661067</c:v>
                </c:pt>
                <c:pt idx="195">
                  <c:v>5874.1258550985149</c:v>
                </c:pt>
                <c:pt idx="196">
                  <c:v>5879.4721067236314</c:v>
                </c:pt>
                <c:pt idx="197">
                  <c:v>5888.7029875731714</c:v>
                </c:pt>
                <c:pt idx="198">
                  <c:v>5894.7281828364466</c:v>
                </c:pt>
                <c:pt idx="199">
                  <c:v>5895.2241948844785</c:v>
                </c:pt>
                <c:pt idx="200">
                  <c:v>5928.2678241725371</c:v>
                </c:pt>
                <c:pt idx="201">
                  <c:v>5931.2415884188667</c:v>
                </c:pt>
                <c:pt idx="202">
                  <c:v>5931.2452255078024</c:v>
                </c:pt>
                <c:pt idx="203">
                  <c:v>5934.9870578260052</c:v>
                </c:pt>
                <c:pt idx="204">
                  <c:v>5947.8836149268027</c:v>
                </c:pt>
                <c:pt idx="205">
                  <c:v>5955.4478932661768</c:v>
                </c:pt>
                <c:pt idx="206">
                  <c:v>5973.0424117761431</c:v>
                </c:pt>
                <c:pt idx="207">
                  <c:v>5984.7161148839987</c:v>
                </c:pt>
                <c:pt idx="208">
                  <c:v>5989.762533728117</c:v>
                </c:pt>
                <c:pt idx="209">
                  <c:v>5995.163276516414</c:v>
                </c:pt>
                <c:pt idx="210">
                  <c:v>6005.4065440598351</c:v>
                </c:pt>
                <c:pt idx="211">
                  <c:v>6007.6152030351041</c:v>
                </c:pt>
                <c:pt idx="212">
                  <c:v>6042.4663850210818</c:v>
                </c:pt>
                <c:pt idx="213">
                  <c:v>6049.9640994359142</c:v>
                </c:pt>
                <c:pt idx="214">
                  <c:v>6054.1866043338596</c:v>
                </c:pt>
                <c:pt idx="215">
                  <c:v>6056.0930388142478</c:v>
                </c:pt>
                <c:pt idx="216">
                  <c:v>6059.4039466596369</c:v>
                </c:pt>
                <c:pt idx="217">
                  <c:v>6064.3428343740015</c:v>
                </c:pt>
                <c:pt idx="218">
                  <c:v>6086.0750561056266</c:v>
                </c:pt>
                <c:pt idx="219">
                  <c:v>6101.7966704685168</c:v>
                </c:pt>
                <c:pt idx="220">
                  <c:v>6102.1291524261324</c:v>
                </c:pt>
                <c:pt idx="221">
                  <c:v>6108.4557072931602</c:v>
                </c:pt>
                <c:pt idx="222">
                  <c:v>6122.2282147065052</c:v>
                </c:pt>
                <c:pt idx="223">
                  <c:v>6125.4024011159381</c:v>
                </c:pt>
                <c:pt idx="224">
                  <c:v>6134.4989378537321</c:v>
                </c:pt>
                <c:pt idx="225">
                  <c:v>6140.3257543825348</c:v>
                </c:pt>
                <c:pt idx="226">
                  <c:v>6146.8387977190287</c:v>
                </c:pt>
                <c:pt idx="227">
                  <c:v>6152.859135700397</c:v>
                </c:pt>
                <c:pt idx="228">
                  <c:v>6163.4058019252188</c:v>
                </c:pt>
                <c:pt idx="229">
                  <c:v>6181.3969633844063</c:v>
                </c:pt>
                <c:pt idx="230">
                  <c:v>6184.9860809589954</c:v>
                </c:pt>
                <c:pt idx="231">
                  <c:v>6189.2750225627788</c:v>
                </c:pt>
                <c:pt idx="232">
                  <c:v>6214.7918780261898</c:v>
                </c:pt>
                <c:pt idx="233">
                  <c:v>6227.4228837435185</c:v>
                </c:pt>
                <c:pt idx="234">
                  <c:v>6239.1333800562898</c:v>
                </c:pt>
                <c:pt idx="235">
                  <c:v>6250.9283691364508</c:v>
                </c:pt>
                <c:pt idx="236">
                  <c:v>6267.6560613857473</c:v>
                </c:pt>
                <c:pt idx="237">
                  <c:v>6273.2434046125964</c:v>
                </c:pt>
                <c:pt idx="238">
                  <c:v>6273.9077360942647</c:v>
                </c:pt>
                <c:pt idx="239">
                  <c:v>6291.1426375747105</c:v>
                </c:pt>
                <c:pt idx="240">
                  <c:v>6292.7911421855824</c:v>
                </c:pt>
                <c:pt idx="241">
                  <c:v>6299.6270496072539</c:v>
                </c:pt>
                <c:pt idx="242">
                  <c:v>6309.3690346772346</c:v>
                </c:pt>
                <c:pt idx="243">
                  <c:v>6341.4665293223225</c:v>
                </c:pt>
                <c:pt idx="244">
                  <c:v>6362.6898921501961</c:v>
                </c:pt>
                <c:pt idx="245">
                  <c:v>6403.5146962164108</c:v>
                </c:pt>
                <c:pt idx="246">
                  <c:v>6414.6847970000927</c:v>
                </c:pt>
                <c:pt idx="247">
                  <c:v>6418.8287906833502</c:v>
                </c:pt>
                <c:pt idx="248">
                  <c:v>6436.6036406908097</c:v>
                </c:pt>
                <c:pt idx="249">
                  <c:v>6450.2228602851646</c:v>
                </c:pt>
                <c:pt idx="250">
                  <c:v>6460.7847219336327</c:v>
                </c:pt>
                <c:pt idx="251">
                  <c:v>6469.1926153269524</c:v>
                </c:pt>
                <c:pt idx="252">
                  <c:v>6477.6330018586887</c:v>
                </c:pt>
                <c:pt idx="253">
                  <c:v>6480.8670897476513</c:v>
                </c:pt>
                <c:pt idx="254">
                  <c:v>6487.0196612217296</c:v>
                </c:pt>
                <c:pt idx="255">
                  <c:v>6500.8251383345741</c:v>
                </c:pt>
                <c:pt idx="256">
                  <c:v>6548.8445095921234</c:v>
                </c:pt>
                <c:pt idx="257">
                  <c:v>6552.7005221751278</c:v>
                </c:pt>
                <c:pt idx="258">
                  <c:v>6567.3738760223132</c:v>
                </c:pt>
                <c:pt idx="259">
                  <c:v>6584.6146344623703</c:v>
                </c:pt>
                <c:pt idx="260">
                  <c:v>6601.7923995814308</c:v>
                </c:pt>
                <c:pt idx="261">
                  <c:v>6637.6686178339769</c:v>
                </c:pt>
                <c:pt idx="262">
                  <c:v>6655.4523852276543</c:v>
                </c:pt>
                <c:pt idx="263">
                  <c:v>6656.3144731744651</c:v>
                </c:pt>
                <c:pt idx="264">
                  <c:v>6662.1881592044556</c:v>
                </c:pt>
                <c:pt idx="265">
                  <c:v>6662.2221223027846</c:v>
                </c:pt>
                <c:pt idx="266">
                  <c:v>6674.5044720397527</c:v>
                </c:pt>
                <c:pt idx="267">
                  <c:v>6689.4605451937678</c:v>
                </c:pt>
                <c:pt idx="268">
                  <c:v>6698.4763909365574</c:v>
                </c:pt>
                <c:pt idx="269">
                  <c:v>6699.3684845845673</c:v>
                </c:pt>
                <c:pt idx="270">
                  <c:v>6701.8601093962898</c:v>
                </c:pt>
                <c:pt idx="271">
                  <c:v>6702.9248986671118</c:v>
                </c:pt>
                <c:pt idx="272">
                  <c:v>6719.0014027442194</c:v>
                </c:pt>
                <c:pt idx="273">
                  <c:v>6723.7515747983416</c:v>
                </c:pt>
                <c:pt idx="274">
                  <c:v>6750.5504108016066</c:v>
                </c:pt>
                <c:pt idx="275">
                  <c:v>6770.6920822521024</c:v>
                </c:pt>
                <c:pt idx="276">
                  <c:v>6776.9062064224017</c:v>
                </c:pt>
                <c:pt idx="277">
                  <c:v>6780.1970532953528</c:v>
                </c:pt>
                <c:pt idx="278">
                  <c:v>6781.4899660995288</c:v>
                </c:pt>
                <c:pt idx="279">
                  <c:v>6787.2272978745495</c:v>
                </c:pt>
                <c:pt idx="280">
                  <c:v>6801.6627628000642</c:v>
                </c:pt>
                <c:pt idx="281">
                  <c:v>6810.0311429987196</c:v>
                </c:pt>
                <c:pt idx="282">
                  <c:v>6814.0404131997129</c:v>
                </c:pt>
                <c:pt idx="283">
                  <c:v>6823.8790199261784</c:v>
                </c:pt>
                <c:pt idx="284">
                  <c:v>6830.2160158180959</c:v>
                </c:pt>
                <c:pt idx="285">
                  <c:v>6835.6488814477416</c:v>
                </c:pt>
                <c:pt idx="286">
                  <c:v>6840.7747825034676</c:v>
                </c:pt>
                <c:pt idx="287">
                  <c:v>6844.3268712149111</c:v>
                </c:pt>
                <c:pt idx="288">
                  <c:v>6846.9013667558102</c:v>
                </c:pt>
                <c:pt idx="289">
                  <c:v>6852.1048989762094</c:v>
                </c:pt>
                <c:pt idx="290">
                  <c:v>6864.2515308416441</c:v>
                </c:pt>
                <c:pt idx="291">
                  <c:v>6870.9691501226735</c:v>
                </c:pt>
                <c:pt idx="292">
                  <c:v>6887.7522892220622</c:v>
                </c:pt>
                <c:pt idx="293">
                  <c:v>6905.6252778164453</c:v>
                </c:pt>
                <c:pt idx="294">
                  <c:v>6936.8833993391418</c:v>
                </c:pt>
                <c:pt idx="295">
                  <c:v>6938.1103509822715</c:v>
                </c:pt>
                <c:pt idx="296">
                  <c:v>6955.3435414649248</c:v>
                </c:pt>
                <c:pt idx="297">
                  <c:v>6963.2120303299744</c:v>
                </c:pt>
                <c:pt idx="298">
                  <c:v>6997.197528311488</c:v>
                </c:pt>
                <c:pt idx="299">
                  <c:v>7027.3459035809574</c:v>
                </c:pt>
                <c:pt idx="300">
                  <c:v>7037.3924323999672</c:v>
                </c:pt>
                <c:pt idx="301">
                  <c:v>7067.4328934555197</c:v>
                </c:pt>
                <c:pt idx="302">
                  <c:v>7079.4685911270717</c:v>
                </c:pt>
                <c:pt idx="303">
                  <c:v>7112.5210596893849</c:v>
                </c:pt>
                <c:pt idx="304">
                  <c:v>7130.1465133184101</c:v>
                </c:pt>
                <c:pt idx="305">
                  <c:v>7136.5162122305046</c:v>
                </c:pt>
                <c:pt idx="306">
                  <c:v>7146.5995419852516</c:v>
                </c:pt>
                <c:pt idx="307">
                  <c:v>7148.2298768286164</c:v>
                </c:pt>
                <c:pt idx="308">
                  <c:v>7173.2613438662811</c:v>
                </c:pt>
                <c:pt idx="309">
                  <c:v>7213.6874207416986</c:v>
                </c:pt>
                <c:pt idx="310">
                  <c:v>7256.3779656977058</c:v>
                </c:pt>
                <c:pt idx="311">
                  <c:v>7258.8372305621015</c:v>
                </c:pt>
                <c:pt idx="312">
                  <c:v>7259.7560915344111</c:v>
                </c:pt>
                <c:pt idx="313">
                  <c:v>7276.9625652295144</c:v>
                </c:pt>
                <c:pt idx="314">
                  <c:v>7304.4768171409269</c:v>
                </c:pt>
                <c:pt idx="315">
                  <c:v>7318.262062385129</c:v>
                </c:pt>
                <c:pt idx="316">
                  <c:v>7336.0017846392548</c:v>
                </c:pt>
                <c:pt idx="317">
                  <c:v>7394.7271456416129</c:v>
                </c:pt>
                <c:pt idx="318">
                  <c:v>7399.7410799163554</c:v>
                </c:pt>
                <c:pt idx="319">
                  <c:v>7412.5325858840515</c:v>
                </c:pt>
                <c:pt idx="320">
                  <c:v>7428.9670060400967</c:v>
                </c:pt>
                <c:pt idx="321">
                  <c:v>7459.1749438228217</c:v>
                </c:pt>
                <c:pt idx="322">
                  <c:v>7467.8750559776745</c:v>
                </c:pt>
                <c:pt idx="323">
                  <c:v>7504.4935961684423</c:v>
                </c:pt>
                <c:pt idx="324">
                  <c:v>7516.5218732778121</c:v>
                </c:pt>
                <c:pt idx="325">
                  <c:v>7527.2350549764451</c:v>
                </c:pt>
                <c:pt idx="326">
                  <c:v>7582.4607591963577</c:v>
                </c:pt>
                <c:pt idx="327">
                  <c:v>7588.7577375153451</c:v>
                </c:pt>
                <c:pt idx="328">
                  <c:v>7624.0544559488699</c:v>
                </c:pt>
                <c:pt idx="329">
                  <c:v>7686.6674112676374</c:v>
                </c:pt>
                <c:pt idx="330">
                  <c:v>7710.6556814783253</c:v>
                </c:pt>
                <c:pt idx="331">
                  <c:v>7756.2807941881292</c:v>
                </c:pt>
                <c:pt idx="332">
                  <c:v>7775.0371410886328</c:v>
                </c:pt>
                <c:pt idx="333">
                  <c:v>7778.225115846024</c:v>
                </c:pt>
                <c:pt idx="334">
                  <c:v>7780.1709346730386</c:v>
                </c:pt>
                <c:pt idx="335">
                  <c:v>7782.4617441245755</c:v>
                </c:pt>
                <c:pt idx="336">
                  <c:v>7801.4991510726868</c:v>
                </c:pt>
                <c:pt idx="337">
                  <c:v>7809.9516657681161</c:v>
                </c:pt>
                <c:pt idx="338">
                  <c:v>7888.2432722799422</c:v>
                </c:pt>
                <c:pt idx="339">
                  <c:v>7893.6804048907106</c:v>
                </c:pt>
                <c:pt idx="340">
                  <c:v>7953.1821759934028</c:v>
                </c:pt>
                <c:pt idx="341">
                  <c:v>7963.7231125045873</c:v>
                </c:pt>
                <c:pt idx="342">
                  <c:v>7965.6021966206026</c:v>
                </c:pt>
                <c:pt idx="343">
                  <c:v>7967.4063871241087</c:v>
                </c:pt>
                <c:pt idx="344">
                  <c:v>7974.6486573988732</c:v>
                </c:pt>
                <c:pt idx="345">
                  <c:v>8037.1180462525626</c:v>
                </c:pt>
                <c:pt idx="346">
                  <c:v>8056.4594846507607</c:v>
                </c:pt>
                <c:pt idx="347">
                  <c:v>8095.9510541633972</c:v>
                </c:pt>
                <c:pt idx="348">
                  <c:v>8100.9489031522789</c:v>
                </c:pt>
                <c:pt idx="349">
                  <c:v>8140.2398493810433</c:v>
                </c:pt>
                <c:pt idx="350">
                  <c:v>8161.4560148277815</c:v>
                </c:pt>
                <c:pt idx="351">
                  <c:v>8235.0891861447744</c:v>
                </c:pt>
                <c:pt idx="352">
                  <c:v>8323.5657234903483</c:v>
                </c:pt>
                <c:pt idx="353">
                  <c:v>8340.908351916114</c:v>
                </c:pt>
                <c:pt idx="354">
                  <c:v>8364.8249875731526</c:v>
                </c:pt>
                <c:pt idx="355">
                  <c:v>8527.1404137976497</c:v>
                </c:pt>
                <c:pt idx="356">
                  <c:v>8559.3584525483384</c:v>
                </c:pt>
                <c:pt idx="357">
                  <c:v>8583.5734057870395</c:v>
                </c:pt>
                <c:pt idx="358">
                  <c:v>8594.2689670989712</c:v>
                </c:pt>
                <c:pt idx="359">
                  <c:v>8612.6580119060309</c:v>
                </c:pt>
                <c:pt idx="360">
                  <c:v>8722.4325620469535</c:v>
                </c:pt>
                <c:pt idx="361">
                  <c:v>8798.521316014012</c:v>
                </c:pt>
                <c:pt idx="362">
                  <c:v>8988.9071597138282</c:v>
                </c:pt>
                <c:pt idx="363">
                  <c:v>9167.0462695299102</c:v>
                </c:pt>
                <c:pt idx="364">
                  <c:v>9648.0376450295335</c:v>
                </c:pt>
              </c:numCache>
            </c:numRef>
          </c:val>
          <c:smooth val="0"/>
        </c:ser>
        <c:ser>
          <c:idx val="1"/>
          <c:order val="1"/>
          <c:tx>
            <c:strRef>
              <c:f>'Ramps and Ramp Durations'!$L$3</c:f>
              <c:strCache>
                <c:ptCount val="1"/>
                <c:pt idx="0">
                  <c:v>3-Hour Ramp 2015</c:v>
                </c:pt>
              </c:strCache>
            </c:strRef>
          </c:tx>
          <c:marker>
            <c:symbol val="none"/>
          </c:marker>
          <c:val>
            <c:numRef>
              <c:f>'Ramps and Ramp Durations'!$L$4:$L$368</c:f>
              <c:numCache>
                <c:formatCode>General</c:formatCode>
                <c:ptCount val="365"/>
                <c:pt idx="0">
                  <c:v>1801.8039344124991</c:v>
                </c:pt>
                <c:pt idx="1">
                  <c:v>2347.0355923627321</c:v>
                </c:pt>
                <c:pt idx="2">
                  <c:v>2376.8264488417262</c:v>
                </c:pt>
                <c:pt idx="3">
                  <c:v>2499.1431047922451</c:v>
                </c:pt>
                <c:pt idx="4">
                  <c:v>2528.7331838091377</c:v>
                </c:pt>
                <c:pt idx="5">
                  <c:v>2543.9691933404938</c:v>
                </c:pt>
                <c:pt idx="6">
                  <c:v>2663.7052292704939</c:v>
                </c:pt>
                <c:pt idx="7">
                  <c:v>2754.8737776559974</c:v>
                </c:pt>
                <c:pt idx="8">
                  <c:v>2943.1731159613846</c:v>
                </c:pt>
                <c:pt idx="9">
                  <c:v>3058.3028904013481</c:v>
                </c:pt>
                <c:pt idx="10">
                  <c:v>3311.2811457704338</c:v>
                </c:pt>
                <c:pt idx="11">
                  <c:v>3333.9020199043334</c:v>
                </c:pt>
                <c:pt idx="12">
                  <c:v>3369.0744056276853</c:v>
                </c:pt>
                <c:pt idx="13">
                  <c:v>3388.184059996518</c:v>
                </c:pt>
                <c:pt idx="14">
                  <c:v>3389.4840397480511</c:v>
                </c:pt>
                <c:pt idx="15">
                  <c:v>3405.1738567165921</c:v>
                </c:pt>
                <c:pt idx="16">
                  <c:v>3415.4787079327252</c:v>
                </c:pt>
                <c:pt idx="17">
                  <c:v>3427.2173251227541</c:v>
                </c:pt>
                <c:pt idx="18">
                  <c:v>3545.6959633065817</c:v>
                </c:pt>
                <c:pt idx="19">
                  <c:v>3605.7118913995728</c:v>
                </c:pt>
                <c:pt idx="20">
                  <c:v>3606.265329384456</c:v>
                </c:pt>
                <c:pt idx="21">
                  <c:v>3632.1330086426933</c:v>
                </c:pt>
                <c:pt idx="22">
                  <c:v>3730.1076614385529</c:v>
                </c:pt>
                <c:pt idx="23">
                  <c:v>3748.0592974124629</c:v>
                </c:pt>
                <c:pt idx="24">
                  <c:v>3820.2643422617839</c:v>
                </c:pt>
                <c:pt idx="25">
                  <c:v>3862.1091079494145</c:v>
                </c:pt>
                <c:pt idx="26">
                  <c:v>3880.0739385882189</c:v>
                </c:pt>
                <c:pt idx="27">
                  <c:v>3899.3832655407823</c:v>
                </c:pt>
                <c:pt idx="28">
                  <c:v>3916.66568792217</c:v>
                </c:pt>
                <c:pt idx="29">
                  <c:v>3932.01585298809</c:v>
                </c:pt>
                <c:pt idx="30">
                  <c:v>3952.6555217998539</c:v>
                </c:pt>
                <c:pt idx="31">
                  <c:v>3954.1196029431303</c:v>
                </c:pt>
                <c:pt idx="32">
                  <c:v>3978.3252974524585</c:v>
                </c:pt>
                <c:pt idx="33">
                  <c:v>3980.5505845786756</c:v>
                </c:pt>
                <c:pt idx="34">
                  <c:v>3995.0555341659492</c:v>
                </c:pt>
                <c:pt idx="35">
                  <c:v>4082.6181432687263</c:v>
                </c:pt>
                <c:pt idx="36">
                  <c:v>4118.105154982677</c:v>
                </c:pt>
                <c:pt idx="37">
                  <c:v>4129.3399080128183</c:v>
                </c:pt>
                <c:pt idx="38">
                  <c:v>4170.2297564553592</c:v>
                </c:pt>
                <c:pt idx="39">
                  <c:v>4172.1553843550791</c:v>
                </c:pt>
                <c:pt idx="40">
                  <c:v>4172.7870890947379</c:v>
                </c:pt>
                <c:pt idx="41">
                  <c:v>4184.8335225435148</c:v>
                </c:pt>
                <c:pt idx="42">
                  <c:v>4216.1677274146787</c:v>
                </c:pt>
                <c:pt idx="43">
                  <c:v>4223.8017576622988</c:v>
                </c:pt>
                <c:pt idx="44">
                  <c:v>4295.4413411068235</c:v>
                </c:pt>
                <c:pt idx="45">
                  <c:v>4296.8793217919738</c:v>
                </c:pt>
                <c:pt idx="46">
                  <c:v>4307.5521712520494</c:v>
                </c:pt>
                <c:pt idx="47">
                  <c:v>4313.3990984730153</c:v>
                </c:pt>
                <c:pt idx="48">
                  <c:v>4321.9180889452764</c:v>
                </c:pt>
                <c:pt idx="49">
                  <c:v>4341.0268274278751</c:v>
                </c:pt>
                <c:pt idx="50">
                  <c:v>4431.5517541349182</c:v>
                </c:pt>
                <c:pt idx="51">
                  <c:v>4464.6716421594938</c:v>
                </c:pt>
                <c:pt idx="52">
                  <c:v>4474.9478982939327</c:v>
                </c:pt>
                <c:pt idx="53">
                  <c:v>4540.6099892629318</c:v>
                </c:pt>
                <c:pt idx="54">
                  <c:v>4579.898752553876</c:v>
                </c:pt>
                <c:pt idx="55">
                  <c:v>4580.7068910136149</c:v>
                </c:pt>
                <c:pt idx="56">
                  <c:v>4581.2137306695731</c:v>
                </c:pt>
                <c:pt idx="57">
                  <c:v>4598.0744254426099</c:v>
                </c:pt>
                <c:pt idx="58">
                  <c:v>4639.5139170898256</c:v>
                </c:pt>
                <c:pt idx="59">
                  <c:v>4648.597252810323</c:v>
                </c:pt>
                <c:pt idx="60">
                  <c:v>4674.7850623132799</c:v>
                </c:pt>
                <c:pt idx="61">
                  <c:v>4676.6327951151325</c:v>
                </c:pt>
                <c:pt idx="62">
                  <c:v>4690.198070912913</c:v>
                </c:pt>
                <c:pt idx="63">
                  <c:v>4706.4387062435526</c:v>
                </c:pt>
                <c:pt idx="64">
                  <c:v>4720.2304777045174</c:v>
                </c:pt>
                <c:pt idx="65">
                  <c:v>4731.613464088714</c:v>
                </c:pt>
                <c:pt idx="66">
                  <c:v>4787.4595914482525</c:v>
                </c:pt>
                <c:pt idx="67">
                  <c:v>4799.3172453719417</c:v>
                </c:pt>
                <c:pt idx="68">
                  <c:v>4808.2148381776387</c:v>
                </c:pt>
                <c:pt idx="69">
                  <c:v>4822.9103389199699</c:v>
                </c:pt>
                <c:pt idx="70">
                  <c:v>4829.8628195883975</c:v>
                </c:pt>
                <c:pt idx="71">
                  <c:v>4833.9748976756637</c:v>
                </c:pt>
                <c:pt idx="72">
                  <c:v>4838.0543455733314</c:v>
                </c:pt>
                <c:pt idx="73">
                  <c:v>4858.294017427459</c:v>
                </c:pt>
                <c:pt idx="74">
                  <c:v>4874.675891799805</c:v>
                </c:pt>
                <c:pt idx="75">
                  <c:v>4876.7505981171707</c:v>
                </c:pt>
                <c:pt idx="76">
                  <c:v>4877.8677487648674</c:v>
                </c:pt>
                <c:pt idx="77">
                  <c:v>4885.7857654484105</c:v>
                </c:pt>
                <c:pt idx="78">
                  <c:v>4890.8916598316646</c:v>
                </c:pt>
                <c:pt idx="79">
                  <c:v>4902.3484525098793</c:v>
                </c:pt>
                <c:pt idx="80">
                  <c:v>4916.9296328989585</c:v>
                </c:pt>
                <c:pt idx="81">
                  <c:v>4922.2885555685825</c:v>
                </c:pt>
                <c:pt idx="82">
                  <c:v>4945.1440884885451</c:v>
                </c:pt>
                <c:pt idx="83">
                  <c:v>4948.2135439562735</c:v>
                </c:pt>
                <c:pt idx="84">
                  <c:v>4969.2352550031101</c:v>
                </c:pt>
                <c:pt idx="85">
                  <c:v>4982.3245545637692</c:v>
                </c:pt>
                <c:pt idx="86">
                  <c:v>4987.9745699274026</c:v>
                </c:pt>
                <c:pt idx="87">
                  <c:v>5004.543843616746</c:v>
                </c:pt>
                <c:pt idx="88">
                  <c:v>5004.6779207523832</c:v>
                </c:pt>
                <c:pt idx="89">
                  <c:v>5006.7212062840481</c:v>
                </c:pt>
                <c:pt idx="90">
                  <c:v>5020.9844549409208</c:v>
                </c:pt>
                <c:pt idx="91">
                  <c:v>5021.4904156398734</c:v>
                </c:pt>
                <c:pt idx="92">
                  <c:v>5027.7863324618411</c:v>
                </c:pt>
                <c:pt idx="93">
                  <c:v>5034.726732078685</c:v>
                </c:pt>
                <c:pt idx="94">
                  <c:v>5045.7845086747948</c:v>
                </c:pt>
                <c:pt idx="95">
                  <c:v>5076.1831669626517</c:v>
                </c:pt>
                <c:pt idx="96">
                  <c:v>5082.2431668792378</c:v>
                </c:pt>
                <c:pt idx="97">
                  <c:v>5094.6847587771335</c:v>
                </c:pt>
                <c:pt idx="98">
                  <c:v>5121.5546276492496</c:v>
                </c:pt>
                <c:pt idx="99">
                  <c:v>5124.4520681761423</c:v>
                </c:pt>
                <c:pt idx="100">
                  <c:v>5124.9954712331237</c:v>
                </c:pt>
                <c:pt idx="101">
                  <c:v>5129.1106514379135</c:v>
                </c:pt>
                <c:pt idx="102">
                  <c:v>5135.6338616486573</c:v>
                </c:pt>
                <c:pt idx="103">
                  <c:v>5149.5096016023199</c:v>
                </c:pt>
                <c:pt idx="104">
                  <c:v>5158.0787995512474</c:v>
                </c:pt>
                <c:pt idx="105">
                  <c:v>5176.8923655337712</c:v>
                </c:pt>
                <c:pt idx="106">
                  <c:v>5190.5533340140137</c:v>
                </c:pt>
                <c:pt idx="107">
                  <c:v>5196.5392747850892</c:v>
                </c:pt>
                <c:pt idx="108">
                  <c:v>5230.0387825113285</c:v>
                </c:pt>
                <c:pt idx="109">
                  <c:v>5230.7755640686155</c:v>
                </c:pt>
                <c:pt idx="110">
                  <c:v>5248.2216928797789</c:v>
                </c:pt>
                <c:pt idx="111">
                  <c:v>5254.2208992659871</c:v>
                </c:pt>
                <c:pt idx="112">
                  <c:v>5254.5186357074963</c:v>
                </c:pt>
                <c:pt idx="113">
                  <c:v>5305.4078453301663</c:v>
                </c:pt>
                <c:pt idx="114">
                  <c:v>5309.8664814292242</c:v>
                </c:pt>
                <c:pt idx="115">
                  <c:v>5315.1179796033393</c:v>
                </c:pt>
                <c:pt idx="116">
                  <c:v>5321.7154296087683</c:v>
                </c:pt>
                <c:pt idx="117">
                  <c:v>5330.1213401967907</c:v>
                </c:pt>
                <c:pt idx="118">
                  <c:v>5333.1359786078319</c:v>
                </c:pt>
                <c:pt idx="119">
                  <c:v>5335.0570737736271</c:v>
                </c:pt>
                <c:pt idx="120">
                  <c:v>5340.7182378532452</c:v>
                </c:pt>
                <c:pt idx="121">
                  <c:v>5351.3932352245502</c:v>
                </c:pt>
                <c:pt idx="122">
                  <c:v>5355.8812828697592</c:v>
                </c:pt>
                <c:pt idx="123">
                  <c:v>5365.8174798610089</c:v>
                </c:pt>
                <c:pt idx="124">
                  <c:v>5368.2161394848226</c:v>
                </c:pt>
                <c:pt idx="125">
                  <c:v>5372.5733787901227</c:v>
                </c:pt>
                <c:pt idx="126">
                  <c:v>5391.177318193113</c:v>
                </c:pt>
                <c:pt idx="127">
                  <c:v>5393.7726606726064</c:v>
                </c:pt>
                <c:pt idx="128">
                  <c:v>5396.8440388370218</c:v>
                </c:pt>
                <c:pt idx="129">
                  <c:v>5427.9023458693773</c:v>
                </c:pt>
                <c:pt idx="130">
                  <c:v>5435.4505020605684</c:v>
                </c:pt>
                <c:pt idx="131">
                  <c:v>5448.1855256645067</c:v>
                </c:pt>
                <c:pt idx="132">
                  <c:v>5449.8457331532081</c:v>
                </c:pt>
                <c:pt idx="133">
                  <c:v>5464.2200507455018</c:v>
                </c:pt>
                <c:pt idx="134">
                  <c:v>5470.1207164515399</c:v>
                </c:pt>
                <c:pt idx="135">
                  <c:v>5486.4609180332627</c:v>
                </c:pt>
                <c:pt idx="136">
                  <c:v>5488.7609205196022</c:v>
                </c:pt>
                <c:pt idx="137">
                  <c:v>5490.4386704083736</c:v>
                </c:pt>
                <c:pt idx="138">
                  <c:v>5498.1694897015695</c:v>
                </c:pt>
                <c:pt idx="139">
                  <c:v>5515.6931008739193</c:v>
                </c:pt>
                <c:pt idx="140">
                  <c:v>5532.0734172806478</c:v>
                </c:pt>
                <c:pt idx="141">
                  <c:v>5547.8956843156229</c:v>
                </c:pt>
                <c:pt idx="142">
                  <c:v>5557.3004475719099</c:v>
                </c:pt>
                <c:pt idx="143">
                  <c:v>5563.7054781957922</c:v>
                </c:pt>
                <c:pt idx="144">
                  <c:v>5569.9726160828504</c:v>
                </c:pt>
                <c:pt idx="145">
                  <c:v>5575.1193450381907</c:v>
                </c:pt>
                <c:pt idx="146">
                  <c:v>5582.897502417527</c:v>
                </c:pt>
                <c:pt idx="147">
                  <c:v>5585.9615648424915</c:v>
                </c:pt>
                <c:pt idx="148">
                  <c:v>5588.8469503278429</c:v>
                </c:pt>
                <c:pt idx="149">
                  <c:v>5610.3965069349833</c:v>
                </c:pt>
                <c:pt idx="150">
                  <c:v>5616.8455321988404</c:v>
                </c:pt>
                <c:pt idx="151">
                  <c:v>5625.0362818359608</c:v>
                </c:pt>
                <c:pt idx="152">
                  <c:v>5667.7062480960412</c:v>
                </c:pt>
                <c:pt idx="153">
                  <c:v>5667.9052076825064</c:v>
                </c:pt>
                <c:pt idx="154">
                  <c:v>5670.4551485485863</c:v>
                </c:pt>
                <c:pt idx="155">
                  <c:v>5679.3619524135938</c:v>
                </c:pt>
                <c:pt idx="156">
                  <c:v>5684.4059656948884</c:v>
                </c:pt>
                <c:pt idx="157">
                  <c:v>5698.7355763646447</c:v>
                </c:pt>
                <c:pt idx="158">
                  <c:v>5702.7153465539959</c:v>
                </c:pt>
                <c:pt idx="159">
                  <c:v>5711.8972229302672</c:v>
                </c:pt>
                <c:pt idx="160">
                  <c:v>5760.1821672153819</c:v>
                </c:pt>
                <c:pt idx="161">
                  <c:v>5781.1178018766841</c:v>
                </c:pt>
                <c:pt idx="162">
                  <c:v>5782.589503485251</c:v>
                </c:pt>
                <c:pt idx="163">
                  <c:v>5800.2801255399281</c:v>
                </c:pt>
                <c:pt idx="164">
                  <c:v>5806.8965800920778</c:v>
                </c:pt>
                <c:pt idx="165">
                  <c:v>5828.7603005488963</c:v>
                </c:pt>
                <c:pt idx="166">
                  <c:v>5851.9931086322285</c:v>
                </c:pt>
                <c:pt idx="167">
                  <c:v>5855.981010286574</c:v>
                </c:pt>
                <c:pt idx="168">
                  <c:v>5878.9859596004062</c:v>
                </c:pt>
                <c:pt idx="169">
                  <c:v>5887.9282315046439</c:v>
                </c:pt>
                <c:pt idx="170">
                  <c:v>5888.3376797366909</c:v>
                </c:pt>
                <c:pt idx="171">
                  <c:v>5903.3754169924032</c:v>
                </c:pt>
                <c:pt idx="172">
                  <c:v>5916.236693829851</c:v>
                </c:pt>
                <c:pt idx="173">
                  <c:v>5945.8489477830553</c:v>
                </c:pt>
                <c:pt idx="174">
                  <c:v>5954.7723386671023</c:v>
                </c:pt>
                <c:pt idx="175">
                  <c:v>5958.230318964761</c:v>
                </c:pt>
                <c:pt idx="176">
                  <c:v>5983.8476573128937</c:v>
                </c:pt>
                <c:pt idx="177">
                  <c:v>5984.4154708232345</c:v>
                </c:pt>
                <c:pt idx="178">
                  <c:v>5988.2746354595365</c:v>
                </c:pt>
                <c:pt idx="179">
                  <c:v>5988.878637536207</c:v>
                </c:pt>
                <c:pt idx="180">
                  <c:v>5989.5391614746732</c:v>
                </c:pt>
                <c:pt idx="181">
                  <c:v>5996.071906342826</c:v>
                </c:pt>
                <c:pt idx="182">
                  <c:v>6005.0246524774338</c:v>
                </c:pt>
                <c:pt idx="183">
                  <c:v>6020.6049724521617</c:v>
                </c:pt>
                <c:pt idx="184">
                  <c:v>6037.9813564132382</c:v>
                </c:pt>
                <c:pt idx="185">
                  <c:v>6051.3736441507681</c:v>
                </c:pt>
                <c:pt idx="186">
                  <c:v>6068.2347322540045</c:v>
                </c:pt>
                <c:pt idx="187">
                  <c:v>6073.342502778818</c:v>
                </c:pt>
                <c:pt idx="188">
                  <c:v>6080.7178399270051</c:v>
                </c:pt>
                <c:pt idx="189">
                  <c:v>6086.9274225141053</c:v>
                </c:pt>
                <c:pt idx="190">
                  <c:v>6091.2265134765585</c:v>
                </c:pt>
                <c:pt idx="191">
                  <c:v>6114.7241245376536</c:v>
                </c:pt>
                <c:pt idx="192">
                  <c:v>6147.0888768858458</c:v>
                </c:pt>
                <c:pt idx="193">
                  <c:v>6163.8560409404672</c:v>
                </c:pt>
                <c:pt idx="194">
                  <c:v>6180.8195090047193</c:v>
                </c:pt>
                <c:pt idx="195">
                  <c:v>6185.8825065936435</c:v>
                </c:pt>
                <c:pt idx="196">
                  <c:v>6203.8885447914472</c:v>
                </c:pt>
                <c:pt idx="197">
                  <c:v>6213.0487075106867</c:v>
                </c:pt>
                <c:pt idx="198">
                  <c:v>6217.5043833087293</c:v>
                </c:pt>
                <c:pt idx="199">
                  <c:v>6222.4106117610936</c:v>
                </c:pt>
                <c:pt idx="200">
                  <c:v>6255.2459716717822</c:v>
                </c:pt>
                <c:pt idx="201">
                  <c:v>6260.6659700271775</c:v>
                </c:pt>
                <c:pt idx="202">
                  <c:v>6269.377860659064</c:v>
                </c:pt>
                <c:pt idx="203">
                  <c:v>6272.8500647507462</c:v>
                </c:pt>
                <c:pt idx="204">
                  <c:v>6275.1148835286767</c:v>
                </c:pt>
                <c:pt idx="205">
                  <c:v>6278.6697730397973</c:v>
                </c:pt>
                <c:pt idx="206">
                  <c:v>6305.6919680365318</c:v>
                </c:pt>
                <c:pt idx="207">
                  <c:v>6315.7568110796601</c:v>
                </c:pt>
                <c:pt idx="208">
                  <c:v>6337.5212305663335</c:v>
                </c:pt>
                <c:pt idx="209">
                  <c:v>6340.3631755014103</c:v>
                </c:pt>
                <c:pt idx="210">
                  <c:v>6340.3757451348974</c:v>
                </c:pt>
                <c:pt idx="211">
                  <c:v>6354.0277412589639</c:v>
                </c:pt>
                <c:pt idx="212">
                  <c:v>6354.8471335084396</c:v>
                </c:pt>
                <c:pt idx="213">
                  <c:v>6368.3043919427837</c:v>
                </c:pt>
                <c:pt idx="214">
                  <c:v>6372.5998711228895</c:v>
                </c:pt>
                <c:pt idx="215">
                  <c:v>6378.9312473213722</c:v>
                </c:pt>
                <c:pt idx="216">
                  <c:v>6386.0057692447517</c:v>
                </c:pt>
                <c:pt idx="217">
                  <c:v>6393.1846028824257</c:v>
                </c:pt>
                <c:pt idx="218">
                  <c:v>6400.3444535881536</c:v>
                </c:pt>
                <c:pt idx="219">
                  <c:v>6422.067311058483</c:v>
                </c:pt>
                <c:pt idx="220">
                  <c:v>6424.8114129426212</c:v>
                </c:pt>
                <c:pt idx="221">
                  <c:v>6438.5589366818967</c:v>
                </c:pt>
                <c:pt idx="222">
                  <c:v>6445.596365710313</c:v>
                </c:pt>
                <c:pt idx="223">
                  <c:v>6502.2476433175434</c:v>
                </c:pt>
                <c:pt idx="224">
                  <c:v>6537.594876594183</c:v>
                </c:pt>
                <c:pt idx="225">
                  <c:v>6572.8962437370246</c:v>
                </c:pt>
                <c:pt idx="226">
                  <c:v>6589.0987336416038</c:v>
                </c:pt>
                <c:pt idx="227">
                  <c:v>6600.6016166334157</c:v>
                </c:pt>
                <c:pt idx="228">
                  <c:v>6617.2550469683083</c:v>
                </c:pt>
                <c:pt idx="229">
                  <c:v>6619.8833057637057</c:v>
                </c:pt>
                <c:pt idx="230">
                  <c:v>6626.5059500457282</c:v>
                </c:pt>
                <c:pt idx="231">
                  <c:v>6692.2651789383017</c:v>
                </c:pt>
                <c:pt idx="232">
                  <c:v>6716.4647449157783</c:v>
                </c:pt>
                <c:pt idx="233">
                  <c:v>6716.8744907346663</c:v>
                </c:pt>
                <c:pt idx="234">
                  <c:v>6721.8029475909825</c:v>
                </c:pt>
                <c:pt idx="235">
                  <c:v>6733.7592302104022</c:v>
                </c:pt>
                <c:pt idx="236">
                  <c:v>6733.9803913011128</c:v>
                </c:pt>
                <c:pt idx="237">
                  <c:v>6741.2786112197718</c:v>
                </c:pt>
                <c:pt idx="238">
                  <c:v>6755.8274848947549</c:v>
                </c:pt>
                <c:pt idx="239">
                  <c:v>6769.1928419528595</c:v>
                </c:pt>
                <c:pt idx="240">
                  <c:v>6792.5114542389128</c:v>
                </c:pt>
                <c:pt idx="241">
                  <c:v>6804.1824662372564</c:v>
                </c:pt>
                <c:pt idx="242">
                  <c:v>6805.5669726199267</c:v>
                </c:pt>
                <c:pt idx="243">
                  <c:v>6841.3222131988077</c:v>
                </c:pt>
                <c:pt idx="244">
                  <c:v>6866.5075616936592</c:v>
                </c:pt>
                <c:pt idx="245">
                  <c:v>6882.9759725387557</c:v>
                </c:pt>
                <c:pt idx="246">
                  <c:v>6884.2167778893672</c:v>
                </c:pt>
                <c:pt idx="247">
                  <c:v>6884.9358193732915</c:v>
                </c:pt>
                <c:pt idx="248">
                  <c:v>6930.7651538516111</c:v>
                </c:pt>
                <c:pt idx="249">
                  <c:v>6937.2507952252308</c:v>
                </c:pt>
                <c:pt idx="250">
                  <c:v>6963.0081479142318</c:v>
                </c:pt>
                <c:pt idx="251">
                  <c:v>6972.8418900182878</c:v>
                </c:pt>
                <c:pt idx="252">
                  <c:v>6975.3887205904139</c:v>
                </c:pt>
                <c:pt idx="253">
                  <c:v>6984.9147243655425</c:v>
                </c:pt>
                <c:pt idx="254">
                  <c:v>7003.280167164914</c:v>
                </c:pt>
                <c:pt idx="255">
                  <c:v>7020.4971947122976</c:v>
                </c:pt>
                <c:pt idx="256">
                  <c:v>7028.576402686369</c:v>
                </c:pt>
                <c:pt idx="257">
                  <c:v>7039.2363758393949</c:v>
                </c:pt>
                <c:pt idx="258">
                  <c:v>7068.1897154542639</c:v>
                </c:pt>
                <c:pt idx="259">
                  <c:v>7096.2286156754635</c:v>
                </c:pt>
                <c:pt idx="260">
                  <c:v>7134.4790193603221</c:v>
                </c:pt>
                <c:pt idx="261">
                  <c:v>7146.0866397565442</c:v>
                </c:pt>
                <c:pt idx="262">
                  <c:v>7158.169225164369</c:v>
                </c:pt>
                <c:pt idx="263">
                  <c:v>7161.5742030939582</c:v>
                </c:pt>
                <c:pt idx="264">
                  <c:v>7179.1461265867583</c:v>
                </c:pt>
                <c:pt idx="265">
                  <c:v>7212.4361908361971</c:v>
                </c:pt>
                <c:pt idx="266">
                  <c:v>7223.2992633073227</c:v>
                </c:pt>
                <c:pt idx="267">
                  <c:v>7245.59663764371</c:v>
                </c:pt>
                <c:pt idx="268">
                  <c:v>7274.085856861162</c:v>
                </c:pt>
                <c:pt idx="269">
                  <c:v>7280.6807357214166</c:v>
                </c:pt>
                <c:pt idx="270">
                  <c:v>7305.3143305396043</c:v>
                </c:pt>
                <c:pt idx="271">
                  <c:v>7311.3530612186441</c:v>
                </c:pt>
                <c:pt idx="272">
                  <c:v>7319.7539039358708</c:v>
                </c:pt>
                <c:pt idx="273">
                  <c:v>7323.4235651985327</c:v>
                </c:pt>
                <c:pt idx="274">
                  <c:v>7327.1223952663604</c:v>
                </c:pt>
                <c:pt idx="275">
                  <c:v>7344.2216823120616</c:v>
                </c:pt>
                <c:pt idx="276">
                  <c:v>7372.4431463997935</c:v>
                </c:pt>
                <c:pt idx="277">
                  <c:v>7392.2402957566883</c:v>
                </c:pt>
                <c:pt idx="278">
                  <c:v>7394.007633045996</c:v>
                </c:pt>
                <c:pt idx="279">
                  <c:v>7405.2559686228851</c:v>
                </c:pt>
                <c:pt idx="280">
                  <c:v>7408.3935693457679</c:v>
                </c:pt>
                <c:pt idx="281">
                  <c:v>7438.1893509555739</c:v>
                </c:pt>
                <c:pt idx="282">
                  <c:v>7450.5408583114404</c:v>
                </c:pt>
                <c:pt idx="283">
                  <c:v>7461.6616386293135</c:v>
                </c:pt>
                <c:pt idx="284">
                  <c:v>7465.8775116359684</c:v>
                </c:pt>
                <c:pt idx="285">
                  <c:v>7478.3681619468225</c:v>
                </c:pt>
                <c:pt idx="286">
                  <c:v>7484.5118987839269</c:v>
                </c:pt>
                <c:pt idx="287">
                  <c:v>7488.8670931996567</c:v>
                </c:pt>
                <c:pt idx="288">
                  <c:v>7553.6785851002351</c:v>
                </c:pt>
                <c:pt idx="289">
                  <c:v>7564.8261913754868</c:v>
                </c:pt>
                <c:pt idx="290">
                  <c:v>7565.6027380250889</c:v>
                </c:pt>
                <c:pt idx="291">
                  <c:v>7568.5114202919976</c:v>
                </c:pt>
                <c:pt idx="292">
                  <c:v>7598.5994897960263</c:v>
                </c:pt>
                <c:pt idx="293">
                  <c:v>7618.5979883220498</c:v>
                </c:pt>
                <c:pt idx="294">
                  <c:v>7627.2563436877172</c:v>
                </c:pt>
                <c:pt idx="295">
                  <c:v>7652.7597678416423</c:v>
                </c:pt>
                <c:pt idx="296">
                  <c:v>7657.0972386218673</c:v>
                </c:pt>
                <c:pt idx="297">
                  <c:v>7662.4150249654667</c:v>
                </c:pt>
                <c:pt idx="298">
                  <c:v>7694.9072254504863</c:v>
                </c:pt>
                <c:pt idx="299">
                  <c:v>7699.4491418713988</c:v>
                </c:pt>
                <c:pt idx="300">
                  <c:v>7710.6463464669869</c:v>
                </c:pt>
                <c:pt idx="301">
                  <c:v>7719.7148052764569</c:v>
                </c:pt>
                <c:pt idx="302">
                  <c:v>7721.7545271075796</c:v>
                </c:pt>
                <c:pt idx="303">
                  <c:v>7729.2587433960398</c:v>
                </c:pt>
                <c:pt idx="304">
                  <c:v>7755.7861242377039</c:v>
                </c:pt>
                <c:pt idx="305">
                  <c:v>7792.0601311832397</c:v>
                </c:pt>
                <c:pt idx="306">
                  <c:v>7820.1923478086574</c:v>
                </c:pt>
                <c:pt idx="307">
                  <c:v>7827.4136473217186</c:v>
                </c:pt>
                <c:pt idx="308">
                  <c:v>7839.9627970566762</c:v>
                </c:pt>
                <c:pt idx="309">
                  <c:v>7840.7604247829986</c:v>
                </c:pt>
                <c:pt idx="310">
                  <c:v>7858.3973878737452</c:v>
                </c:pt>
                <c:pt idx="311">
                  <c:v>7887.7716245263728</c:v>
                </c:pt>
                <c:pt idx="312">
                  <c:v>7978.7304784707885</c:v>
                </c:pt>
                <c:pt idx="313">
                  <c:v>8039.7369331155751</c:v>
                </c:pt>
                <c:pt idx="314">
                  <c:v>8063.016505314994</c:v>
                </c:pt>
                <c:pt idx="315">
                  <c:v>8066.1381183083686</c:v>
                </c:pt>
                <c:pt idx="316">
                  <c:v>8067.1102157279602</c:v>
                </c:pt>
                <c:pt idx="317">
                  <c:v>8120.845249018701</c:v>
                </c:pt>
                <c:pt idx="318">
                  <c:v>8130.0934390285838</c:v>
                </c:pt>
                <c:pt idx="319">
                  <c:v>8164.3999364274714</c:v>
                </c:pt>
                <c:pt idx="320">
                  <c:v>8178.3890490057493</c:v>
                </c:pt>
                <c:pt idx="321">
                  <c:v>8195.6637659031949</c:v>
                </c:pt>
                <c:pt idx="322">
                  <c:v>8204.4368328868295</c:v>
                </c:pt>
                <c:pt idx="323">
                  <c:v>8227.0660968416378</c:v>
                </c:pt>
                <c:pt idx="324">
                  <c:v>8260.0206503699119</c:v>
                </c:pt>
                <c:pt idx="325">
                  <c:v>8262.4600276515448</c:v>
                </c:pt>
                <c:pt idx="326">
                  <c:v>8262.6749996657527</c:v>
                </c:pt>
                <c:pt idx="327">
                  <c:v>8269.5484277406831</c:v>
                </c:pt>
                <c:pt idx="328">
                  <c:v>8304.7811633586462</c:v>
                </c:pt>
                <c:pt idx="329">
                  <c:v>8402.5777231043721</c:v>
                </c:pt>
                <c:pt idx="330">
                  <c:v>8463.8069907767967</c:v>
                </c:pt>
                <c:pt idx="331">
                  <c:v>8471.362460280212</c:v>
                </c:pt>
                <c:pt idx="332">
                  <c:v>8481.0026859312093</c:v>
                </c:pt>
                <c:pt idx="333">
                  <c:v>8562.4866067919938</c:v>
                </c:pt>
                <c:pt idx="334">
                  <c:v>8570.7221355183829</c:v>
                </c:pt>
                <c:pt idx="335">
                  <c:v>8622.8512012519932</c:v>
                </c:pt>
                <c:pt idx="336">
                  <c:v>8664.9325746374489</c:v>
                </c:pt>
                <c:pt idx="337">
                  <c:v>8679.5199803294199</c:v>
                </c:pt>
                <c:pt idx="338">
                  <c:v>8690.8684603849906</c:v>
                </c:pt>
                <c:pt idx="339">
                  <c:v>8714.5957364176211</c:v>
                </c:pt>
                <c:pt idx="340">
                  <c:v>8808.4313371177595</c:v>
                </c:pt>
                <c:pt idx="341">
                  <c:v>8827.8284960957317</c:v>
                </c:pt>
                <c:pt idx="342">
                  <c:v>8832.3997310933482</c:v>
                </c:pt>
                <c:pt idx="343">
                  <c:v>8876.1736134831772</c:v>
                </c:pt>
                <c:pt idx="344">
                  <c:v>8880.6049841405402</c:v>
                </c:pt>
                <c:pt idx="345">
                  <c:v>8889.5617407379941</c:v>
                </c:pt>
                <c:pt idx="346">
                  <c:v>8940.1615895014838</c:v>
                </c:pt>
                <c:pt idx="347">
                  <c:v>8952.3141292818946</c:v>
                </c:pt>
                <c:pt idx="348">
                  <c:v>8975.2539883407881</c:v>
                </c:pt>
                <c:pt idx="349">
                  <c:v>8978.7232975090774</c:v>
                </c:pt>
                <c:pt idx="350">
                  <c:v>9019.5399708885961</c:v>
                </c:pt>
                <c:pt idx="351">
                  <c:v>9087.5392264606162</c:v>
                </c:pt>
                <c:pt idx="352">
                  <c:v>9132.3834519016345</c:v>
                </c:pt>
                <c:pt idx="353">
                  <c:v>9174.151803447392</c:v>
                </c:pt>
                <c:pt idx="354">
                  <c:v>9204.3014788020191</c:v>
                </c:pt>
                <c:pt idx="355">
                  <c:v>9237.2457052780519</c:v>
                </c:pt>
                <c:pt idx="356">
                  <c:v>9374.7926508443925</c:v>
                </c:pt>
                <c:pt idx="357">
                  <c:v>9421.9189851745214</c:v>
                </c:pt>
                <c:pt idx="358">
                  <c:v>9490.92487448057</c:v>
                </c:pt>
                <c:pt idx="359">
                  <c:v>9526.6079840991952</c:v>
                </c:pt>
                <c:pt idx="360">
                  <c:v>9688.0099662017019</c:v>
                </c:pt>
                <c:pt idx="361">
                  <c:v>9816.8408528349501</c:v>
                </c:pt>
                <c:pt idx="362">
                  <c:v>9986.3119698732953</c:v>
                </c:pt>
                <c:pt idx="363">
                  <c:v>10113.032271538112</c:v>
                </c:pt>
                <c:pt idx="364">
                  <c:v>10558.631951278287</c:v>
                </c:pt>
              </c:numCache>
            </c:numRef>
          </c:val>
          <c:smooth val="0"/>
        </c:ser>
        <c:ser>
          <c:idx val="2"/>
          <c:order val="2"/>
          <c:tx>
            <c:strRef>
              <c:f>'Ramps and Ramp Durations'!$M$3</c:f>
              <c:strCache>
                <c:ptCount val="1"/>
                <c:pt idx="0">
                  <c:v>3-Hour Ramp 2016</c:v>
                </c:pt>
              </c:strCache>
            </c:strRef>
          </c:tx>
          <c:marker>
            <c:symbol val="none"/>
          </c:marker>
          <c:val>
            <c:numRef>
              <c:f>'Ramps and Ramp Durations'!$M$4:$M$368</c:f>
              <c:numCache>
                <c:formatCode>General</c:formatCode>
                <c:ptCount val="365"/>
                <c:pt idx="0">
                  <c:v>2419.036342656007</c:v>
                </c:pt>
                <c:pt idx="1">
                  <c:v>2704.1173114464509</c:v>
                </c:pt>
                <c:pt idx="2">
                  <c:v>2749.4646243243624</c:v>
                </c:pt>
                <c:pt idx="3">
                  <c:v>2782.0713712625075</c:v>
                </c:pt>
                <c:pt idx="4">
                  <c:v>2866.8703891185905</c:v>
                </c:pt>
                <c:pt idx="5">
                  <c:v>2934.2978851580883</c:v>
                </c:pt>
                <c:pt idx="6">
                  <c:v>3034.7810659072566</c:v>
                </c:pt>
                <c:pt idx="7">
                  <c:v>3157.8750210333274</c:v>
                </c:pt>
                <c:pt idx="8">
                  <c:v>3193.7020285602193</c:v>
                </c:pt>
                <c:pt idx="9">
                  <c:v>3326.2024577417651</c:v>
                </c:pt>
                <c:pt idx="10">
                  <c:v>3429.1541819251579</c:v>
                </c:pt>
                <c:pt idx="11">
                  <c:v>3466.3455236060436</c:v>
                </c:pt>
                <c:pt idx="12">
                  <c:v>3490.2846068494437</c:v>
                </c:pt>
                <c:pt idx="13">
                  <c:v>3520.3138856658261</c:v>
                </c:pt>
                <c:pt idx="14">
                  <c:v>3577.3442556473747</c:v>
                </c:pt>
                <c:pt idx="15">
                  <c:v>3626.9969155732251</c:v>
                </c:pt>
                <c:pt idx="16">
                  <c:v>3765.7840710383789</c:v>
                </c:pt>
                <c:pt idx="17">
                  <c:v>3781.3157792174497</c:v>
                </c:pt>
                <c:pt idx="18">
                  <c:v>3795.4084334118961</c:v>
                </c:pt>
                <c:pt idx="19">
                  <c:v>3811.443916676697</c:v>
                </c:pt>
                <c:pt idx="20">
                  <c:v>3866.0777985515779</c:v>
                </c:pt>
                <c:pt idx="21">
                  <c:v>3934.3535068135643</c:v>
                </c:pt>
                <c:pt idx="22">
                  <c:v>3965.4201934774574</c:v>
                </c:pt>
                <c:pt idx="23">
                  <c:v>3969.2965302789344</c:v>
                </c:pt>
                <c:pt idx="24">
                  <c:v>3999.6043303338738</c:v>
                </c:pt>
                <c:pt idx="25">
                  <c:v>4008.5460759713533</c:v>
                </c:pt>
                <c:pt idx="26">
                  <c:v>4036.9482166189227</c:v>
                </c:pt>
                <c:pt idx="27">
                  <c:v>4049.0445496282846</c:v>
                </c:pt>
                <c:pt idx="28">
                  <c:v>4108.118607706976</c:v>
                </c:pt>
                <c:pt idx="29">
                  <c:v>4128.2469319625925</c:v>
                </c:pt>
                <c:pt idx="30">
                  <c:v>4136.8501856847142</c:v>
                </c:pt>
                <c:pt idx="31">
                  <c:v>4156.3600354274859</c:v>
                </c:pt>
                <c:pt idx="32">
                  <c:v>4175.5658819921591</c:v>
                </c:pt>
                <c:pt idx="33">
                  <c:v>4185.6629977967823</c:v>
                </c:pt>
                <c:pt idx="34">
                  <c:v>4192.1982167088681</c:v>
                </c:pt>
                <c:pt idx="35">
                  <c:v>4206.1293153682782</c:v>
                </c:pt>
                <c:pt idx="36">
                  <c:v>4217.1153965428675</c:v>
                </c:pt>
                <c:pt idx="37">
                  <c:v>4239.3748530907433</c:v>
                </c:pt>
                <c:pt idx="38">
                  <c:v>4274.3309655591002</c:v>
                </c:pt>
                <c:pt idx="39">
                  <c:v>4274.7384542174368</c:v>
                </c:pt>
                <c:pt idx="40">
                  <c:v>4301.6461912814484</c:v>
                </c:pt>
                <c:pt idx="41">
                  <c:v>4315.0181803009982</c:v>
                </c:pt>
                <c:pt idx="42">
                  <c:v>4382.0126178069477</c:v>
                </c:pt>
                <c:pt idx="43">
                  <c:v>4432.2656282103671</c:v>
                </c:pt>
                <c:pt idx="44">
                  <c:v>4432.9879723756021</c:v>
                </c:pt>
                <c:pt idx="45">
                  <c:v>4471.1082781919649</c:v>
                </c:pt>
                <c:pt idx="46">
                  <c:v>4494.7328958875805</c:v>
                </c:pt>
                <c:pt idx="47">
                  <c:v>4534.9820866485206</c:v>
                </c:pt>
                <c:pt idx="48">
                  <c:v>4544.6630304092178</c:v>
                </c:pt>
                <c:pt idx="49">
                  <c:v>4577.7153617611038</c:v>
                </c:pt>
                <c:pt idx="50">
                  <c:v>4590.3008515742731</c:v>
                </c:pt>
                <c:pt idx="51">
                  <c:v>4603.8088563535457</c:v>
                </c:pt>
                <c:pt idx="52">
                  <c:v>4607.2801128504689</c:v>
                </c:pt>
                <c:pt idx="53">
                  <c:v>4641.6036169842337</c:v>
                </c:pt>
                <c:pt idx="54">
                  <c:v>4686.0082158673067</c:v>
                </c:pt>
                <c:pt idx="55">
                  <c:v>4708.8619013675743</c:v>
                </c:pt>
                <c:pt idx="56">
                  <c:v>4741.368098787796</c:v>
                </c:pt>
                <c:pt idx="57">
                  <c:v>4785.9095502804485</c:v>
                </c:pt>
                <c:pt idx="58">
                  <c:v>4817.5257910279106</c:v>
                </c:pt>
                <c:pt idx="59">
                  <c:v>4852.1164939765258</c:v>
                </c:pt>
                <c:pt idx="60">
                  <c:v>4863.6962306695677</c:v>
                </c:pt>
                <c:pt idx="61">
                  <c:v>4872.5602478439541</c:v>
                </c:pt>
                <c:pt idx="62">
                  <c:v>4881.770541180329</c:v>
                </c:pt>
                <c:pt idx="63">
                  <c:v>4920.8832345260998</c:v>
                </c:pt>
                <c:pt idx="64">
                  <c:v>4926.7584723785585</c:v>
                </c:pt>
                <c:pt idx="65">
                  <c:v>4929.4284153354165</c:v>
                </c:pt>
                <c:pt idx="66">
                  <c:v>4932.6799500562338</c:v>
                </c:pt>
                <c:pt idx="67">
                  <c:v>4946.4182641552907</c:v>
                </c:pt>
                <c:pt idx="68">
                  <c:v>4947.0951076631754</c:v>
                </c:pt>
                <c:pt idx="69">
                  <c:v>4950.6824130763343</c:v>
                </c:pt>
                <c:pt idx="70">
                  <c:v>4955.4403839106781</c:v>
                </c:pt>
                <c:pt idx="71">
                  <c:v>4973.1544716222525</c:v>
                </c:pt>
                <c:pt idx="72">
                  <c:v>4996.7179736397193</c:v>
                </c:pt>
                <c:pt idx="73">
                  <c:v>4999.5341145725833</c:v>
                </c:pt>
                <c:pt idx="74">
                  <c:v>5001.5090252120935</c:v>
                </c:pt>
                <c:pt idx="75">
                  <c:v>5006.4901801710112</c:v>
                </c:pt>
                <c:pt idx="76">
                  <c:v>5032.8373263632966</c:v>
                </c:pt>
                <c:pt idx="77">
                  <c:v>5036.4139274880763</c:v>
                </c:pt>
                <c:pt idx="78">
                  <c:v>5052.234997489144</c:v>
                </c:pt>
                <c:pt idx="79">
                  <c:v>5060.9052525086518</c:v>
                </c:pt>
                <c:pt idx="80">
                  <c:v>5061.5957592454361</c:v>
                </c:pt>
                <c:pt idx="81">
                  <c:v>5064.8920156918575</c:v>
                </c:pt>
                <c:pt idx="82">
                  <c:v>5084.5152282847084</c:v>
                </c:pt>
                <c:pt idx="83">
                  <c:v>5088.4994056674514</c:v>
                </c:pt>
                <c:pt idx="84">
                  <c:v>5101.7189361330493</c:v>
                </c:pt>
                <c:pt idx="85">
                  <c:v>5109.7860906936694</c:v>
                </c:pt>
                <c:pt idx="86">
                  <c:v>5113.7360281896545</c:v>
                </c:pt>
                <c:pt idx="87">
                  <c:v>5120.6654732826828</c:v>
                </c:pt>
                <c:pt idx="88">
                  <c:v>5145.079559558555</c:v>
                </c:pt>
                <c:pt idx="89">
                  <c:v>5147.7192341582886</c:v>
                </c:pt>
                <c:pt idx="90">
                  <c:v>5161.1489072088189</c:v>
                </c:pt>
                <c:pt idx="91">
                  <c:v>5187.9714565413742</c:v>
                </c:pt>
                <c:pt idx="92">
                  <c:v>5194.0847847371733</c:v>
                </c:pt>
                <c:pt idx="93">
                  <c:v>5198.1128106827855</c:v>
                </c:pt>
                <c:pt idx="94">
                  <c:v>5216.6691291935749</c:v>
                </c:pt>
                <c:pt idx="95">
                  <c:v>5220.5799145381825</c:v>
                </c:pt>
                <c:pt idx="96">
                  <c:v>5223.0101415830832</c:v>
                </c:pt>
                <c:pt idx="97">
                  <c:v>5225.1248095405681</c:v>
                </c:pt>
                <c:pt idx="98">
                  <c:v>5234.4666170632227</c:v>
                </c:pt>
                <c:pt idx="99">
                  <c:v>5235.9231695723029</c:v>
                </c:pt>
                <c:pt idx="100">
                  <c:v>5243.2791095487519</c:v>
                </c:pt>
                <c:pt idx="101">
                  <c:v>5253.6043393504624</c:v>
                </c:pt>
                <c:pt idx="102">
                  <c:v>5268.0043272301482</c:v>
                </c:pt>
                <c:pt idx="103">
                  <c:v>5268.6832526514409</c:v>
                </c:pt>
                <c:pt idx="104">
                  <c:v>5269.5129427521242</c:v>
                </c:pt>
                <c:pt idx="105">
                  <c:v>5288.0823368731617</c:v>
                </c:pt>
                <c:pt idx="106">
                  <c:v>5323.1387627247386</c:v>
                </c:pt>
                <c:pt idx="107">
                  <c:v>5328.3999587231265</c:v>
                </c:pt>
                <c:pt idx="108">
                  <c:v>5331.170666879003</c:v>
                </c:pt>
                <c:pt idx="109">
                  <c:v>5346.7606226917451</c:v>
                </c:pt>
                <c:pt idx="110">
                  <c:v>5350.2996642308462</c:v>
                </c:pt>
                <c:pt idx="111">
                  <c:v>5383.6329840060498</c:v>
                </c:pt>
                <c:pt idx="112">
                  <c:v>5394.9640980937693</c:v>
                </c:pt>
                <c:pt idx="113">
                  <c:v>5424.3930398087978</c:v>
                </c:pt>
                <c:pt idx="114">
                  <c:v>5427.3755975945496</c:v>
                </c:pt>
                <c:pt idx="115">
                  <c:v>5427.4999888015154</c:v>
                </c:pt>
                <c:pt idx="116">
                  <c:v>5427.8317695073674</c:v>
                </c:pt>
                <c:pt idx="117">
                  <c:v>5433.5007378951013</c:v>
                </c:pt>
                <c:pt idx="118">
                  <c:v>5437.3775592380516</c:v>
                </c:pt>
                <c:pt idx="119">
                  <c:v>5442.1349007420322</c:v>
                </c:pt>
                <c:pt idx="120">
                  <c:v>5449.5372062765309</c:v>
                </c:pt>
                <c:pt idx="121">
                  <c:v>5466.5556258545257</c:v>
                </c:pt>
                <c:pt idx="122">
                  <c:v>5487.7166941760879</c:v>
                </c:pt>
                <c:pt idx="123">
                  <c:v>5503.2875057823148</c:v>
                </c:pt>
                <c:pt idx="124">
                  <c:v>5512.163533628096</c:v>
                </c:pt>
                <c:pt idx="125">
                  <c:v>5518.6278557874612</c:v>
                </c:pt>
                <c:pt idx="126">
                  <c:v>5519.4818487030352</c:v>
                </c:pt>
                <c:pt idx="127">
                  <c:v>5530.2038677500641</c:v>
                </c:pt>
                <c:pt idx="128">
                  <c:v>5536.3077886818428</c:v>
                </c:pt>
                <c:pt idx="129">
                  <c:v>5537.2807059970546</c:v>
                </c:pt>
                <c:pt idx="130">
                  <c:v>5555.2431251288508</c:v>
                </c:pt>
                <c:pt idx="131">
                  <c:v>5556.1755425017109</c:v>
                </c:pt>
                <c:pt idx="132">
                  <c:v>5590.5337855715261</c:v>
                </c:pt>
                <c:pt idx="133">
                  <c:v>5594.2397221306201</c:v>
                </c:pt>
                <c:pt idx="134">
                  <c:v>5609.3315754538307</c:v>
                </c:pt>
                <c:pt idx="135">
                  <c:v>5630.6862277507898</c:v>
                </c:pt>
                <c:pt idx="136">
                  <c:v>5631.2047140257819</c:v>
                </c:pt>
                <c:pt idx="137">
                  <c:v>5635.722990172093</c:v>
                </c:pt>
                <c:pt idx="138">
                  <c:v>5638.0566860012368</c:v>
                </c:pt>
                <c:pt idx="139">
                  <c:v>5639.9250142220262</c:v>
                </c:pt>
                <c:pt idx="140">
                  <c:v>5640.7245009104881</c:v>
                </c:pt>
                <c:pt idx="141">
                  <c:v>5657.4759067185623</c:v>
                </c:pt>
                <c:pt idx="142">
                  <c:v>5692.7564602538405</c:v>
                </c:pt>
                <c:pt idx="143">
                  <c:v>5742.7999962041977</c:v>
                </c:pt>
                <c:pt idx="144">
                  <c:v>5746.589927371162</c:v>
                </c:pt>
                <c:pt idx="145">
                  <c:v>5750.5246449120423</c:v>
                </c:pt>
                <c:pt idx="146">
                  <c:v>5753.7604352650305</c:v>
                </c:pt>
                <c:pt idx="147">
                  <c:v>5770.4347154336792</c:v>
                </c:pt>
                <c:pt idx="148">
                  <c:v>5771.6301867534639</c:v>
                </c:pt>
                <c:pt idx="149">
                  <c:v>5779.681504322296</c:v>
                </c:pt>
                <c:pt idx="150">
                  <c:v>5790.1350376053379</c:v>
                </c:pt>
                <c:pt idx="151">
                  <c:v>5821.0680741411452</c:v>
                </c:pt>
                <c:pt idx="152">
                  <c:v>5835.2264353585451</c:v>
                </c:pt>
                <c:pt idx="153">
                  <c:v>5848.624755583478</c:v>
                </c:pt>
                <c:pt idx="154">
                  <c:v>5850.5244229653545</c:v>
                </c:pt>
                <c:pt idx="155">
                  <c:v>5882.0865468953052</c:v>
                </c:pt>
                <c:pt idx="156">
                  <c:v>5882.4311519396579</c:v>
                </c:pt>
                <c:pt idx="157">
                  <c:v>5886.3584872552638</c:v>
                </c:pt>
                <c:pt idx="158">
                  <c:v>5906.897418419725</c:v>
                </c:pt>
                <c:pt idx="159">
                  <c:v>5958.0601706616071</c:v>
                </c:pt>
                <c:pt idx="160">
                  <c:v>5963.9852954450653</c:v>
                </c:pt>
                <c:pt idx="161">
                  <c:v>5974.3769428544911</c:v>
                </c:pt>
                <c:pt idx="162">
                  <c:v>6006.4736025092679</c:v>
                </c:pt>
                <c:pt idx="163">
                  <c:v>6014.1636637353076</c:v>
                </c:pt>
                <c:pt idx="164">
                  <c:v>6025.6386844374319</c:v>
                </c:pt>
                <c:pt idx="165">
                  <c:v>6025.9180080237238</c:v>
                </c:pt>
                <c:pt idx="166">
                  <c:v>6033.6343475556932</c:v>
                </c:pt>
                <c:pt idx="167">
                  <c:v>6052.3613855513067</c:v>
                </c:pt>
                <c:pt idx="168">
                  <c:v>6058.935851598766</c:v>
                </c:pt>
                <c:pt idx="169">
                  <c:v>6081.1130197277671</c:v>
                </c:pt>
                <c:pt idx="170">
                  <c:v>6090.538729603737</c:v>
                </c:pt>
                <c:pt idx="171">
                  <c:v>6095.109878442694</c:v>
                </c:pt>
                <c:pt idx="172">
                  <c:v>6131.2417638062616</c:v>
                </c:pt>
                <c:pt idx="173">
                  <c:v>6143.3584387202209</c:v>
                </c:pt>
                <c:pt idx="174">
                  <c:v>6147.1998023345914</c:v>
                </c:pt>
                <c:pt idx="175">
                  <c:v>6149.1723892858463</c:v>
                </c:pt>
                <c:pt idx="176">
                  <c:v>6159.0400396540826</c:v>
                </c:pt>
                <c:pt idx="177">
                  <c:v>6162.6684696150223</c:v>
                </c:pt>
                <c:pt idx="178">
                  <c:v>6193.1649431582155</c:v>
                </c:pt>
                <c:pt idx="179">
                  <c:v>6195.9823736755097</c:v>
                </c:pt>
                <c:pt idx="180">
                  <c:v>6197.5432447781495</c:v>
                </c:pt>
                <c:pt idx="181">
                  <c:v>6219.9333284205095</c:v>
                </c:pt>
                <c:pt idx="182">
                  <c:v>6291.9661074205578</c:v>
                </c:pt>
                <c:pt idx="183">
                  <c:v>6297.408110277127</c:v>
                </c:pt>
                <c:pt idx="184">
                  <c:v>6324.270955709555</c:v>
                </c:pt>
                <c:pt idx="185">
                  <c:v>6333.8386698564209</c:v>
                </c:pt>
                <c:pt idx="186">
                  <c:v>6336.2213863867801</c:v>
                </c:pt>
                <c:pt idx="187">
                  <c:v>6343.6460120600204</c:v>
                </c:pt>
                <c:pt idx="188">
                  <c:v>6367.0255342193595</c:v>
                </c:pt>
                <c:pt idx="189">
                  <c:v>6373.0554254650378</c:v>
                </c:pt>
                <c:pt idx="190">
                  <c:v>6386.4400257315319</c:v>
                </c:pt>
                <c:pt idx="191">
                  <c:v>6407.6681965141797</c:v>
                </c:pt>
                <c:pt idx="192">
                  <c:v>6425.1904478249053</c:v>
                </c:pt>
                <c:pt idx="193">
                  <c:v>6425.5498118528012</c:v>
                </c:pt>
                <c:pt idx="194">
                  <c:v>6427.9830387171496</c:v>
                </c:pt>
                <c:pt idx="195">
                  <c:v>6431.1054281957222</c:v>
                </c:pt>
                <c:pt idx="196">
                  <c:v>6449.4261558946782</c:v>
                </c:pt>
                <c:pt idx="197">
                  <c:v>6453.5597689873066</c:v>
                </c:pt>
                <c:pt idx="198">
                  <c:v>6454.5903496199826</c:v>
                </c:pt>
                <c:pt idx="199">
                  <c:v>6460.1180308906696</c:v>
                </c:pt>
                <c:pt idx="200">
                  <c:v>6466.6849682407337</c:v>
                </c:pt>
                <c:pt idx="201">
                  <c:v>6471.3792569057005</c:v>
                </c:pt>
                <c:pt idx="202">
                  <c:v>6475.7695363476996</c:v>
                </c:pt>
                <c:pt idx="203">
                  <c:v>6481.422903261624</c:v>
                </c:pt>
                <c:pt idx="204">
                  <c:v>6510.4418196902297</c:v>
                </c:pt>
                <c:pt idx="205">
                  <c:v>6560.7763160002396</c:v>
                </c:pt>
                <c:pt idx="206">
                  <c:v>6612.3315888012985</c:v>
                </c:pt>
                <c:pt idx="207">
                  <c:v>6613.3453810169631</c:v>
                </c:pt>
                <c:pt idx="208">
                  <c:v>6630.8935689961836</c:v>
                </c:pt>
                <c:pt idx="209">
                  <c:v>6638.2108655252778</c:v>
                </c:pt>
                <c:pt idx="210">
                  <c:v>6672.6560956185895</c:v>
                </c:pt>
                <c:pt idx="211">
                  <c:v>6674.4758291733488</c:v>
                </c:pt>
                <c:pt idx="212">
                  <c:v>6679.6786363549691</c:v>
                </c:pt>
                <c:pt idx="213">
                  <c:v>6688.8430655951997</c:v>
                </c:pt>
                <c:pt idx="214">
                  <c:v>6702.472791114018</c:v>
                </c:pt>
                <c:pt idx="215">
                  <c:v>6727.472989909129</c:v>
                </c:pt>
                <c:pt idx="216">
                  <c:v>6730.4466202480326</c:v>
                </c:pt>
                <c:pt idx="217">
                  <c:v>6813.4730235152128</c:v>
                </c:pt>
                <c:pt idx="218">
                  <c:v>6837.3240541377272</c:v>
                </c:pt>
                <c:pt idx="219">
                  <c:v>6854.2118610104299</c:v>
                </c:pt>
                <c:pt idx="220">
                  <c:v>6855.6569104378141</c:v>
                </c:pt>
                <c:pt idx="221">
                  <c:v>6887.6775276881344</c:v>
                </c:pt>
                <c:pt idx="222">
                  <c:v>6898.1388011817689</c:v>
                </c:pt>
                <c:pt idx="223">
                  <c:v>6940.6430467320497</c:v>
                </c:pt>
                <c:pt idx="224">
                  <c:v>6953.5543316736621</c:v>
                </c:pt>
                <c:pt idx="225">
                  <c:v>6962.4447797431094</c:v>
                </c:pt>
                <c:pt idx="226">
                  <c:v>6973.2290287077776</c:v>
                </c:pt>
                <c:pt idx="227">
                  <c:v>6977.7432323731118</c:v>
                </c:pt>
                <c:pt idx="228">
                  <c:v>6981.2728151351112</c:v>
                </c:pt>
                <c:pt idx="229">
                  <c:v>6982.0377650864466</c:v>
                </c:pt>
                <c:pt idx="230">
                  <c:v>7038.4169832938678</c:v>
                </c:pt>
                <c:pt idx="231">
                  <c:v>7053.1258291104605</c:v>
                </c:pt>
                <c:pt idx="232">
                  <c:v>7067.6257262347026</c:v>
                </c:pt>
                <c:pt idx="233">
                  <c:v>7139.8422143359821</c:v>
                </c:pt>
                <c:pt idx="234">
                  <c:v>7148.9996402404249</c:v>
                </c:pt>
                <c:pt idx="235">
                  <c:v>7152.0657255296319</c:v>
                </c:pt>
                <c:pt idx="236">
                  <c:v>7158.9380166894516</c:v>
                </c:pt>
                <c:pt idx="237">
                  <c:v>7211.7225822655855</c:v>
                </c:pt>
                <c:pt idx="238">
                  <c:v>7217.8344360682859</c:v>
                </c:pt>
                <c:pt idx="239">
                  <c:v>7235.5781694605794</c:v>
                </c:pt>
                <c:pt idx="240">
                  <c:v>7241.5784801410082</c:v>
                </c:pt>
                <c:pt idx="241">
                  <c:v>7254.6872226141895</c:v>
                </c:pt>
                <c:pt idx="242">
                  <c:v>7284.8224996538229</c:v>
                </c:pt>
                <c:pt idx="243">
                  <c:v>7300.1081844279797</c:v>
                </c:pt>
                <c:pt idx="244">
                  <c:v>7310.8138154090339</c:v>
                </c:pt>
                <c:pt idx="245">
                  <c:v>7314.6581335449373</c:v>
                </c:pt>
                <c:pt idx="246">
                  <c:v>7351.8089803338407</c:v>
                </c:pt>
                <c:pt idx="247">
                  <c:v>7368.589459566716</c:v>
                </c:pt>
                <c:pt idx="248">
                  <c:v>7384.8831349008469</c:v>
                </c:pt>
                <c:pt idx="249">
                  <c:v>7415.59449767771</c:v>
                </c:pt>
                <c:pt idx="250">
                  <c:v>7435.0246993950823</c:v>
                </c:pt>
                <c:pt idx="251">
                  <c:v>7440.2587507308162</c:v>
                </c:pt>
                <c:pt idx="252">
                  <c:v>7446.288238813755</c:v>
                </c:pt>
                <c:pt idx="253">
                  <c:v>7469.5535754548873</c:v>
                </c:pt>
                <c:pt idx="254">
                  <c:v>7480.7931898198949</c:v>
                </c:pt>
                <c:pt idx="255">
                  <c:v>7485.7893024804216</c:v>
                </c:pt>
                <c:pt idx="256">
                  <c:v>7497.8209841015341</c:v>
                </c:pt>
                <c:pt idx="257">
                  <c:v>7498.1337918256904</c:v>
                </c:pt>
                <c:pt idx="258">
                  <c:v>7507.179960067253</c:v>
                </c:pt>
                <c:pt idx="259">
                  <c:v>7553.9079701671108</c:v>
                </c:pt>
                <c:pt idx="260">
                  <c:v>7591.4485743283949</c:v>
                </c:pt>
                <c:pt idx="261">
                  <c:v>7643.3503946139026</c:v>
                </c:pt>
                <c:pt idx="262">
                  <c:v>7654.6186752216236</c:v>
                </c:pt>
                <c:pt idx="263">
                  <c:v>7657.059659231465</c:v>
                </c:pt>
                <c:pt idx="264">
                  <c:v>7705.8642687997853</c:v>
                </c:pt>
                <c:pt idx="265">
                  <c:v>7708.2725415307214</c:v>
                </c:pt>
                <c:pt idx="266">
                  <c:v>7708.632625611026</c:v>
                </c:pt>
                <c:pt idx="267">
                  <c:v>7713.8174600237071</c:v>
                </c:pt>
                <c:pt idx="268">
                  <c:v>7754.0929539610624</c:v>
                </c:pt>
                <c:pt idx="269">
                  <c:v>7755.8223394984961</c:v>
                </c:pt>
                <c:pt idx="270">
                  <c:v>7765.7469358686139</c:v>
                </c:pt>
                <c:pt idx="271">
                  <c:v>7850.8233781965209</c:v>
                </c:pt>
                <c:pt idx="272">
                  <c:v>7853.2412331700252</c:v>
                </c:pt>
                <c:pt idx="273">
                  <c:v>7858.7920533994948</c:v>
                </c:pt>
                <c:pt idx="274">
                  <c:v>7867.1459640235043</c:v>
                </c:pt>
                <c:pt idx="275">
                  <c:v>7906.9646366620436</c:v>
                </c:pt>
                <c:pt idx="276">
                  <c:v>7915.6303781292263</c:v>
                </c:pt>
                <c:pt idx="277">
                  <c:v>7931.0628605082384</c:v>
                </c:pt>
                <c:pt idx="278">
                  <c:v>7966.7349912261743</c:v>
                </c:pt>
                <c:pt idx="279">
                  <c:v>7976.2219847016822</c:v>
                </c:pt>
                <c:pt idx="280">
                  <c:v>7999.7523661521336</c:v>
                </c:pt>
                <c:pt idx="281">
                  <c:v>8036.4925810563436</c:v>
                </c:pt>
                <c:pt idx="282">
                  <c:v>8053.7935609087071</c:v>
                </c:pt>
                <c:pt idx="283">
                  <c:v>8056.6364623425507</c:v>
                </c:pt>
                <c:pt idx="284">
                  <c:v>8099.1141590221596</c:v>
                </c:pt>
                <c:pt idx="285">
                  <c:v>8105.8136834084289</c:v>
                </c:pt>
                <c:pt idx="286">
                  <c:v>8133.7885222616205</c:v>
                </c:pt>
                <c:pt idx="287">
                  <c:v>8168.4492564881912</c:v>
                </c:pt>
                <c:pt idx="288">
                  <c:v>8189.4523849168363</c:v>
                </c:pt>
                <c:pt idx="289">
                  <c:v>8224.4149579594086</c:v>
                </c:pt>
                <c:pt idx="290">
                  <c:v>8226.599530513362</c:v>
                </c:pt>
                <c:pt idx="291">
                  <c:v>8236.305470342686</c:v>
                </c:pt>
                <c:pt idx="292">
                  <c:v>8240.9368928046424</c:v>
                </c:pt>
                <c:pt idx="293">
                  <c:v>8247.5233760077936</c:v>
                </c:pt>
                <c:pt idx="294">
                  <c:v>8293.0773345165762</c:v>
                </c:pt>
                <c:pt idx="295">
                  <c:v>8316.8468224489443</c:v>
                </c:pt>
                <c:pt idx="296">
                  <c:v>8355.0447979356977</c:v>
                </c:pt>
                <c:pt idx="297">
                  <c:v>8357.8411512662096</c:v>
                </c:pt>
                <c:pt idx="298">
                  <c:v>8362.390898546535</c:v>
                </c:pt>
                <c:pt idx="299">
                  <c:v>8371.7172255713485</c:v>
                </c:pt>
                <c:pt idx="300">
                  <c:v>8397.9980456400772</c:v>
                </c:pt>
                <c:pt idx="301">
                  <c:v>8424.7669825724515</c:v>
                </c:pt>
                <c:pt idx="302">
                  <c:v>8438.3073545304396</c:v>
                </c:pt>
                <c:pt idx="303">
                  <c:v>8460.4740508104987</c:v>
                </c:pt>
                <c:pt idx="304">
                  <c:v>8463.5435329861684</c:v>
                </c:pt>
                <c:pt idx="305">
                  <c:v>8481.2186371102762</c:v>
                </c:pt>
                <c:pt idx="306">
                  <c:v>8554.6654199600744</c:v>
                </c:pt>
                <c:pt idx="307">
                  <c:v>8563.3882187223535</c:v>
                </c:pt>
                <c:pt idx="308">
                  <c:v>8576.2242378043775</c:v>
                </c:pt>
                <c:pt idx="309">
                  <c:v>8614.4565920463065</c:v>
                </c:pt>
                <c:pt idx="310">
                  <c:v>8633.1597378819533</c:v>
                </c:pt>
                <c:pt idx="311">
                  <c:v>8641.9891410267155</c:v>
                </c:pt>
                <c:pt idx="312">
                  <c:v>8696.655971792843</c:v>
                </c:pt>
                <c:pt idx="313">
                  <c:v>8717.8324394620649</c:v>
                </c:pt>
                <c:pt idx="314">
                  <c:v>8732.6534017505001</c:v>
                </c:pt>
                <c:pt idx="315">
                  <c:v>8741.2766204350955</c:v>
                </c:pt>
                <c:pt idx="316">
                  <c:v>8776.5313307345132</c:v>
                </c:pt>
                <c:pt idx="317">
                  <c:v>8798.4314137590845</c:v>
                </c:pt>
                <c:pt idx="318">
                  <c:v>8804.2579323286736</c:v>
                </c:pt>
                <c:pt idx="319">
                  <c:v>8836.7551268634343</c:v>
                </c:pt>
                <c:pt idx="320">
                  <c:v>8846.8628655087487</c:v>
                </c:pt>
                <c:pt idx="321">
                  <c:v>8857.4679802609317</c:v>
                </c:pt>
                <c:pt idx="322">
                  <c:v>8858.130773046596</c:v>
                </c:pt>
                <c:pt idx="323">
                  <c:v>8874.9674270563555</c:v>
                </c:pt>
                <c:pt idx="324">
                  <c:v>8888.8784901526851</c:v>
                </c:pt>
                <c:pt idx="325">
                  <c:v>8898.6735291624282</c:v>
                </c:pt>
                <c:pt idx="326">
                  <c:v>8903.2205888785429</c:v>
                </c:pt>
                <c:pt idx="327">
                  <c:v>8918.0536867825613</c:v>
                </c:pt>
                <c:pt idx="328">
                  <c:v>8934.7850508752199</c:v>
                </c:pt>
                <c:pt idx="329">
                  <c:v>9053.8773162655489</c:v>
                </c:pt>
                <c:pt idx="330">
                  <c:v>9113.0871545544578</c:v>
                </c:pt>
                <c:pt idx="331">
                  <c:v>9196.8344794135301</c:v>
                </c:pt>
                <c:pt idx="332">
                  <c:v>9199.6074004794536</c:v>
                </c:pt>
                <c:pt idx="333">
                  <c:v>9220.6886040754725</c:v>
                </c:pt>
                <c:pt idx="334">
                  <c:v>9224.7231140384283</c:v>
                </c:pt>
                <c:pt idx="335">
                  <c:v>9245.9513705906356</c:v>
                </c:pt>
                <c:pt idx="336">
                  <c:v>9321.8909992940717</c:v>
                </c:pt>
                <c:pt idx="337">
                  <c:v>9369.0219890973494</c:v>
                </c:pt>
                <c:pt idx="338">
                  <c:v>9379.8348370628628</c:v>
                </c:pt>
                <c:pt idx="339">
                  <c:v>9450.877222555715</c:v>
                </c:pt>
                <c:pt idx="340">
                  <c:v>9500.4936027326221</c:v>
                </c:pt>
                <c:pt idx="341">
                  <c:v>9557.8722007059005</c:v>
                </c:pt>
                <c:pt idx="342">
                  <c:v>9560.7845099549086</c:v>
                </c:pt>
                <c:pt idx="343">
                  <c:v>9586.3285206360742</c:v>
                </c:pt>
                <c:pt idx="344">
                  <c:v>9632.2050583187374</c:v>
                </c:pt>
                <c:pt idx="345">
                  <c:v>9634.0173569217077</c:v>
                </c:pt>
                <c:pt idx="346">
                  <c:v>9650.5307747751358</c:v>
                </c:pt>
                <c:pt idx="347">
                  <c:v>9687.6739325432754</c:v>
                </c:pt>
                <c:pt idx="348">
                  <c:v>9688.4480750214243</c:v>
                </c:pt>
                <c:pt idx="349">
                  <c:v>9741.2536118743883</c:v>
                </c:pt>
                <c:pt idx="350">
                  <c:v>9752.2028164029689</c:v>
                </c:pt>
                <c:pt idx="351">
                  <c:v>9763.2698267904925</c:v>
                </c:pt>
                <c:pt idx="352">
                  <c:v>9861.3387949766256</c:v>
                </c:pt>
                <c:pt idx="353">
                  <c:v>9885.3932452873123</c:v>
                </c:pt>
                <c:pt idx="354">
                  <c:v>9889.160622761261</c:v>
                </c:pt>
                <c:pt idx="355">
                  <c:v>9950.9487491073087</c:v>
                </c:pt>
                <c:pt idx="356">
                  <c:v>10129.341198144459</c:v>
                </c:pt>
                <c:pt idx="357">
                  <c:v>10213.67135526548</c:v>
                </c:pt>
                <c:pt idx="358">
                  <c:v>10234.864134884741</c:v>
                </c:pt>
                <c:pt idx="359">
                  <c:v>10269.131634197835</c:v>
                </c:pt>
                <c:pt idx="360">
                  <c:v>10597.018536377149</c:v>
                </c:pt>
                <c:pt idx="361">
                  <c:v>10725.909271809924</c:v>
                </c:pt>
                <c:pt idx="362">
                  <c:v>10854.102655795105</c:v>
                </c:pt>
                <c:pt idx="363">
                  <c:v>10877.411859980042</c:v>
                </c:pt>
                <c:pt idx="364">
                  <c:v>11305.682473494413</c:v>
                </c:pt>
              </c:numCache>
            </c:numRef>
          </c:val>
          <c:smooth val="0"/>
        </c:ser>
        <c:dLbls>
          <c:showLegendKey val="0"/>
          <c:showVal val="0"/>
          <c:showCatName val="0"/>
          <c:showSerName val="0"/>
          <c:showPercent val="0"/>
          <c:showBubbleSize val="0"/>
        </c:dLbls>
        <c:marker val="1"/>
        <c:smooth val="0"/>
        <c:axId val="97007104"/>
        <c:axId val="97008640"/>
      </c:lineChart>
      <c:catAx>
        <c:axId val="97007104"/>
        <c:scaling>
          <c:orientation val="minMax"/>
        </c:scaling>
        <c:delete val="0"/>
        <c:axPos val="b"/>
        <c:numFmt formatCode="0.00%" sourceLinked="1"/>
        <c:majorTickMark val="none"/>
        <c:minorTickMark val="none"/>
        <c:tickLblPos val="nextTo"/>
        <c:crossAx val="97008640"/>
        <c:crosses val="autoZero"/>
        <c:auto val="1"/>
        <c:lblAlgn val="ctr"/>
        <c:lblOffset val="100"/>
        <c:noMultiLvlLbl val="0"/>
      </c:catAx>
      <c:valAx>
        <c:axId val="97008640"/>
        <c:scaling>
          <c:orientation val="minMax"/>
          <c:min val="2000"/>
        </c:scaling>
        <c:delete val="0"/>
        <c:axPos val="l"/>
        <c:majorGridlines/>
        <c:title>
          <c:overlay val="0"/>
        </c:title>
        <c:numFmt formatCode="General" sourceLinked="1"/>
        <c:majorTickMark val="none"/>
        <c:minorTickMark val="none"/>
        <c:tickLblPos val="nextTo"/>
        <c:crossAx val="970071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Peak-to-Trough: Largest Differences in Net load in a Single Day (Independent of Continuity and Duration)</a:t>
            </a:r>
            <a:endParaRPr lang="en-US"/>
          </a:p>
        </c:rich>
      </c:tx>
      <c:overlay val="0"/>
    </c:title>
    <c:autoTitleDeleted val="0"/>
    <c:plotArea>
      <c:layout/>
      <c:barChart>
        <c:barDir val="col"/>
        <c:grouping val="clustered"/>
        <c:varyColors val="0"/>
        <c:ser>
          <c:idx val="0"/>
          <c:order val="0"/>
          <c:tx>
            <c:strRef>
              <c:f>'Peak to Trough'!$B$2</c:f>
              <c:strCache>
                <c:ptCount val="1"/>
                <c:pt idx="0">
                  <c:v>2014</c:v>
                </c:pt>
              </c:strCache>
            </c:strRef>
          </c:tx>
          <c:invertIfNegative val="0"/>
          <c:cat>
            <c:strRef>
              <c:f>'Peak to Trough'!$A$3:$A$14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'Peak to Trough'!$B$3:$B$14</c:f>
              <c:numCache>
                <c:formatCode>General</c:formatCode>
                <c:ptCount val="12"/>
                <c:pt idx="0">
                  <c:v>13271.53967412766</c:v>
                </c:pt>
                <c:pt idx="1">
                  <c:v>13461.743308697081</c:v>
                </c:pt>
                <c:pt idx="2">
                  <c:v>12943.626681327216</c:v>
                </c:pt>
                <c:pt idx="3">
                  <c:v>11087.585457189762</c:v>
                </c:pt>
                <c:pt idx="4">
                  <c:v>12747.240408509882</c:v>
                </c:pt>
                <c:pt idx="5">
                  <c:v>13578.289667223817</c:v>
                </c:pt>
                <c:pt idx="6">
                  <c:v>17194.047711969863</c:v>
                </c:pt>
                <c:pt idx="7">
                  <c:v>19040.102266781203</c:v>
                </c:pt>
                <c:pt idx="8">
                  <c:v>18770.39138298477</c:v>
                </c:pt>
                <c:pt idx="9">
                  <c:v>19477.243803020207</c:v>
                </c:pt>
                <c:pt idx="10">
                  <c:v>12680.985060265655</c:v>
                </c:pt>
                <c:pt idx="11">
                  <c:v>14034.499979457887</c:v>
                </c:pt>
              </c:numCache>
            </c:numRef>
          </c:val>
        </c:ser>
        <c:ser>
          <c:idx val="1"/>
          <c:order val="1"/>
          <c:tx>
            <c:strRef>
              <c:f>'Peak to Trough'!$C$2</c:f>
              <c:strCache>
                <c:ptCount val="1"/>
                <c:pt idx="0">
                  <c:v>2015</c:v>
                </c:pt>
              </c:strCache>
            </c:strRef>
          </c:tx>
          <c:invertIfNegative val="0"/>
          <c:cat>
            <c:strRef>
              <c:f>'Peak to Trough'!$A$3:$A$14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'Peak to Trough'!$C$3:$C$14</c:f>
              <c:numCache>
                <c:formatCode>General</c:formatCode>
                <c:ptCount val="12"/>
                <c:pt idx="0">
                  <c:v>13273.241042428341</c:v>
                </c:pt>
                <c:pt idx="1">
                  <c:v>13636.134479190383</c:v>
                </c:pt>
                <c:pt idx="2">
                  <c:v>13284.428981201454</c:v>
                </c:pt>
                <c:pt idx="3">
                  <c:v>11264.170334461953</c:v>
                </c:pt>
                <c:pt idx="4">
                  <c:v>12866.274690207869</c:v>
                </c:pt>
                <c:pt idx="5">
                  <c:v>13696.967641205458</c:v>
                </c:pt>
                <c:pt idx="6">
                  <c:v>16497.828704805932</c:v>
                </c:pt>
                <c:pt idx="7">
                  <c:v>18745.225068456602</c:v>
                </c:pt>
                <c:pt idx="8">
                  <c:v>18665.007654943012</c:v>
                </c:pt>
                <c:pt idx="9">
                  <c:v>19727.106782859606</c:v>
                </c:pt>
                <c:pt idx="10">
                  <c:v>12890.602468191712</c:v>
                </c:pt>
                <c:pt idx="11">
                  <c:v>14239.379174500555</c:v>
                </c:pt>
              </c:numCache>
            </c:numRef>
          </c:val>
        </c:ser>
        <c:ser>
          <c:idx val="2"/>
          <c:order val="2"/>
          <c:tx>
            <c:strRef>
              <c:f>'Peak to Trough'!$D$2</c:f>
              <c:strCache>
                <c:ptCount val="1"/>
                <c:pt idx="0">
                  <c:v>2016</c:v>
                </c:pt>
              </c:strCache>
            </c:strRef>
          </c:tx>
          <c:invertIfNegative val="0"/>
          <c:cat>
            <c:strRef>
              <c:f>'Peak to Trough'!$A$3:$A$14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'Peak to Trough'!$D$3:$D$14</c:f>
              <c:numCache>
                <c:formatCode>#,##0</c:formatCode>
                <c:ptCount val="12"/>
                <c:pt idx="0">
                  <c:v>13424.690471267229</c:v>
                </c:pt>
                <c:pt idx="1">
                  <c:v>13820.602267839473</c:v>
                </c:pt>
                <c:pt idx="2">
                  <c:v>13502.988166485422</c:v>
                </c:pt>
                <c:pt idx="3">
                  <c:v>11445.608784364493</c:v>
                </c:pt>
                <c:pt idx="4">
                  <c:v>13053.914729675995</c:v>
                </c:pt>
                <c:pt idx="5">
                  <c:v>13914.06214694443</c:v>
                </c:pt>
                <c:pt idx="6">
                  <c:v>16700.206934023001</c:v>
                </c:pt>
                <c:pt idx="7">
                  <c:v>18827.51266657512</c:v>
                </c:pt>
                <c:pt idx="8">
                  <c:v>18919.368035400221</c:v>
                </c:pt>
                <c:pt idx="9">
                  <c:v>20020.516456856734</c:v>
                </c:pt>
                <c:pt idx="10">
                  <c:v>13084.068548001396</c:v>
                </c:pt>
                <c:pt idx="11">
                  <c:v>14419.641585716232</c:v>
                </c:pt>
              </c:numCache>
            </c:numRef>
          </c:val>
        </c:ser>
        <c:dLbls>
          <c:showLegendKey val="0"/>
          <c:showVal val="0"/>
          <c:showCatName val="0"/>
          <c:showSerName val="0"/>
          <c:showPercent val="0"/>
          <c:showBubbleSize val="0"/>
        </c:dLbls>
        <c:gapWidth val="150"/>
        <c:axId val="97314304"/>
        <c:axId val="97315840"/>
      </c:barChart>
      <c:catAx>
        <c:axId val="97314304"/>
        <c:scaling>
          <c:orientation val="minMax"/>
        </c:scaling>
        <c:delete val="0"/>
        <c:axPos val="b"/>
        <c:majorTickMark val="none"/>
        <c:minorTickMark val="none"/>
        <c:tickLblPos val="nextTo"/>
        <c:crossAx val="97315840"/>
        <c:crosses val="autoZero"/>
        <c:auto val="1"/>
        <c:lblAlgn val="ctr"/>
        <c:lblOffset val="100"/>
        <c:noMultiLvlLbl val="0"/>
      </c:catAx>
      <c:valAx>
        <c:axId val="97315840"/>
        <c:scaling>
          <c:orientation val="minMax"/>
        </c:scaling>
        <c:delete val="0"/>
        <c:axPos val="l"/>
        <c:majorGridlines/>
        <c:title>
          <c:overlay val="0"/>
        </c:title>
        <c:numFmt formatCode="General" sourceLinked="1"/>
        <c:majorTickMark val="none"/>
        <c:minorTickMark val="none"/>
        <c:tickLblPos val="nextTo"/>
        <c:crossAx val="9731430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280986</xdr:colOff>
      <xdr:row>3</xdr:row>
      <xdr:rowOff>33337</xdr:rowOff>
    </xdr:from>
    <xdr:to>
      <xdr:col>18</xdr:col>
      <xdr:colOff>581025</xdr:colOff>
      <xdr:row>19</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280987</xdr:colOff>
      <xdr:row>20</xdr:row>
      <xdr:rowOff>119062</xdr:rowOff>
    </xdr:from>
    <xdr:to>
      <xdr:col>18</xdr:col>
      <xdr:colOff>561975</xdr:colOff>
      <xdr:row>41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0</xdr:colOff>
      <xdr:row>0</xdr:row>
      <xdr:rowOff>133350</xdr:rowOff>
    </xdr:from>
    <xdr:to>
      <xdr:col>19</xdr:col>
      <xdr:colOff>9525</xdr:colOff>
      <xdr:row>2</xdr:row>
      <xdr:rowOff>76200</xdr:rowOff>
    </xdr:to>
    <xdr:pic>
      <xdr:nvPicPr>
        <xdr:cNvPr id="4"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72900" y="133350"/>
          <a:ext cx="12287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600075</xdr:colOff>
      <xdr:row>2</xdr:row>
      <xdr:rowOff>185737</xdr:rowOff>
    </xdr:from>
    <xdr:to>
      <xdr:col>25</xdr:col>
      <xdr:colOff>295275</xdr:colOff>
      <xdr:row>18</xdr:row>
      <xdr:rowOff>71437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67</xdr:row>
      <xdr:rowOff>23812</xdr:rowOff>
    </xdr:from>
    <xdr:to>
      <xdr:col>15</xdr:col>
      <xdr:colOff>228600</xdr:colOff>
      <xdr:row>81</xdr:row>
      <xdr:rowOff>100012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28575</xdr:rowOff>
    </xdr:from>
    <xdr:to>
      <xdr:col>6</xdr:col>
      <xdr:colOff>542925</xdr:colOff>
      <xdr:row>24</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23812</xdr:rowOff>
    </xdr:from>
    <xdr:to>
      <xdr:col>15</xdr:col>
      <xdr:colOff>0</xdr:colOff>
      <xdr:row>27</xdr:row>
      <xdr:rowOff>171450</xdr:rowOff>
    </xdr:to>
    <xdr:graphicFrame macro="">
      <xdr:nvGraphicFramePr>
        <xdr:cNvPr id="4" name="Chart 3" title="3-Hour Ramp Duration Curv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323849</xdr:colOff>
      <xdr:row>13</xdr:row>
      <xdr:rowOff>52387</xdr:rowOff>
    </xdr:from>
    <xdr:to>
      <xdr:col>16</xdr:col>
      <xdr:colOff>123824</xdr:colOff>
      <xdr:row>32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Normal="100" workbookViewId="0">
      <selection activeCell="Q1" sqref="Q1"/>
    </sheetView>
  </sheetViews>
  <sheetFormatPr defaultRowHeight="15" x14ac:dyDescent="0.25"/>
  <cols>
    <col min="3" max="3" width="16.85546875" bestFit="1" customWidth="1"/>
    <col min="4" max="4" width="22.5703125" bestFit="1" customWidth="1"/>
  </cols>
  <sheetData>
    <row r="1" spans="1:9" x14ac:dyDescent="0.25">
      <c r="A1" s="1"/>
      <c r="B1" s="1">
        <v>2011</v>
      </c>
      <c r="C1" s="1">
        <v>2012</v>
      </c>
      <c r="D1" s="1">
        <v>2014</v>
      </c>
      <c r="E1" s="1">
        <v>2015</v>
      </c>
      <c r="F1" s="1">
        <v>2016</v>
      </c>
    </row>
    <row r="2" spans="1:9" x14ac:dyDescent="0.25">
      <c r="A2" s="3" t="s">
        <v>4</v>
      </c>
      <c r="B2" s="2">
        <v>7318.9341998847631</v>
      </c>
      <c r="C2" s="2">
        <v>7653.9139831848952</v>
      </c>
      <c r="D2" s="2">
        <f>D18</f>
        <v>9167.0462695299102</v>
      </c>
      <c r="E2" s="9">
        <f>D32</f>
        <v>10113.032271538112</v>
      </c>
      <c r="F2" s="9">
        <f>D46</f>
        <v>10877.411859980042</v>
      </c>
      <c r="G2" s="9"/>
      <c r="H2" s="9"/>
      <c r="I2" t="s">
        <v>3</v>
      </c>
    </row>
    <row r="3" spans="1:9" x14ac:dyDescent="0.25">
      <c r="A3" s="3" t="s">
        <v>5</v>
      </c>
      <c r="B3" s="2">
        <v>6770.3774250517672</v>
      </c>
      <c r="C3" s="2">
        <v>7169.0606717821065</v>
      </c>
      <c r="D3" s="2">
        <f t="shared" ref="D3:D13" si="0">D19</f>
        <v>8583.5734057870395</v>
      </c>
      <c r="E3" s="9">
        <f t="shared" ref="E3:E13" si="1">D33</f>
        <v>9374.7926508443925</v>
      </c>
      <c r="F3" s="9">
        <f t="shared" ref="F3:F13" si="2">D47</f>
        <v>10129.341198144459</v>
      </c>
      <c r="G3" s="5"/>
      <c r="H3" s="9"/>
    </row>
    <row r="4" spans="1:9" x14ac:dyDescent="0.25">
      <c r="A4" s="3" t="s">
        <v>6</v>
      </c>
      <c r="B4" s="2">
        <v>5167.6363268302084</v>
      </c>
      <c r="C4" s="2">
        <v>7031.3104853446603</v>
      </c>
      <c r="D4" s="2">
        <f t="shared" si="0"/>
        <v>8340.908351916114</v>
      </c>
      <c r="E4" s="9">
        <f t="shared" si="1"/>
        <v>9421.9189851745214</v>
      </c>
      <c r="F4" s="9">
        <f t="shared" si="2"/>
        <v>10234.864134884741</v>
      </c>
      <c r="G4" s="5"/>
      <c r="H4" s="9"/>
    </row>
    <row r="5" spans="1:9" x14ac:dyDescent="0.25">
      <c r="A5" s="3" t="s">
        <v>7</v>
      </c>
      <c r="B5" s="2">
        <v>5688.0684851081896</v>
      </c>
      <c r="C5" s="2">
        <v>5484.2061199209638</v>
      </c>
      <c r="D5" s="2">
        <f t="shared" si="0"/>
        <v>7112.5210596893849</v>
      </c>
      <c r="E5" s="9">
        <f t="shared" si="1"/>
        <v>8130.0934390285838</v>
      </c>
      <c r="F5" s="9">
        <f t="shared" si="2"/>
        <v>8903.2205888785429</v>
      </c>
      <c r="G5" s="5"/>
      <c r="H5" s="9"/>
    </row>
    <row r="6" spans="1:9" x14ac:dyDescent="0.25">
      <c r="A6" s="3" t="s">
        <v>0</v>
      </c>
      <c r="B6" s="2">
        <v>5942.3150706613887</v>
      </c>
      <c r="C6" s="2">
        <v>6250.0168973127911</v>
      </c>
      <c r="D6" s="2">
        <f t="shared" si="0"/>
        <v>5873.0011850661067</v>
      </c>
      <c r="E6" s="9">
        <f t="shared" si="1"/>
        <v>6438.5589366818967</v>
      </c>
      <c r="F6" s="9">
        <f t="shared" si="2"/>
        <v>7139.8422143359821</v>
      </c>
      <c r="G6" s="5"/>
      <c r="H6" s="9"/>
    </row>
    <row r="7" spans="1:9" x14ac:dyDescent="0.25">
      <c r="A7" s="3" t="s">
        <v>8</v>
      </c>
      <c r="B7" s="2">
        <v>6732.4997827371371</v>
      </c>
      <c r="C7" s="2">
        <v>5237.4785656748682</v>
      </c>
      <c r="D7" s="2">
        <f t="shared" si="0"/>
        <v>6189.2750225627788</v>
      </c>
      <c r="E7" s="9">
        <f t="shared" si="1"/>
        <v>6163.8560409404672</v>
      </c>
      <c r="F7" s="9">
        <f t="shared" si="2"/>
        <v>6219.9333284205095</v>
      </c>
      <c r="G7" s="5"/>
      <c r="H7" s="9"/>
    </row>
    <row r="8" spans="1:9" x14ac:dyDescent="0.25">
      <c r="A8" s="3" t="s">
        <v>9</v>
      </c>
      <c r="B8" s="2">
        <v>7814.837072256727</v>
      </c>
      <c r="C8" s="2">
        <v>6366.7006902929497</v>
      </c>
      <c r="D8" s="2">
        <f t="shared" si="0"/>
        <v>6054.1866043338596</v>
      </c>
      <c r="E8" s="9">
        <f t="shared" si="1"/>
        <v>5954.7723386671023</v>
      </c>
      <c r="F8" s="9">
        <f t="shared" si="2"/>
        <v>6006.4736025092679</v>
      </c>
      <c r="G8" s="5"/>
      <c r="H8" s="9"/>
    </row>
    <row r="9" spans="1:9" x14ac:dyDescent="0.25">
      <c r="A9" s="3" t="s">
        <v>10</v>
      </c>
      <c r="B9" s="2">
        <v>7702.3745466089604</v>
      </c>
      <c r="C9" s="2">
        <v>7315.997506296153</v>
      </c>
      <c r="D9" s="2">
        <f t="shared" si="0"/>
        <v>6823.8790199261784</v>
      </c>
      <c r="E9" s="9">
        <f t="shared" si="1"/>
        <v>6617.2550469683083</v>
      </c>
      <c r="F9" s="9">
        <f t="shared" si="2"/>
        <v>6672.6560956185895</v>
      </c>
      <c r="G9" s="5"/>
      <c r="H9" s="9"/>
    </row>
    <row r="10" spans="1:9" x14ac:dyDescent="0.25">
      <c r="A10" s="3" t="s">
        <v>11</v>
      </c>
      <c r="B10" s="2">
        <v>7251.255289720968</v>
      </c>
      <c r="C10" s="2">
        <v>6591.0437233966586</v>
      </c>
      <c r="D10" s="2">
        <f t="shared" si="0"/>
        <v>6239.1333800562898</v>
      </c>
      <c r="E10" s="9">
        <f t="shared" si="1"/>
        <v>6340.3631755014103</v>
      </c>
      <c r="F10" s="9">
        <f t="shared" si="2"/>
        <v>6453.5597689873066</v>
      </c>
      <c r="G10" s="5"/>
      <c r="H10" s="9"/>
    </row>
    <row r="11" spans="1:9" x14ac:dyDescent="0.25">
      <c r="A11" s="3" t="s">
        <v>12</v>
      </c>
      <c r="B11" s="2">
        <v>6766.7462683743615</v>
      </c>
      <c r="C11" s="2">
        <v>6421.8368396631922</v>
      </c>
      <c r="D11" s="2">
        <f t="shared" si="0"/>
        <v>7304.4768171409269</v>
      </c>
      <c r="E11" s="9">
        <f t="shared" si="1"/>
        <v>8120.845249018701</v>
      </c>
      <c r="F11" s="9">
        <f t="shared" si="2"/>
        <v>8858.130773046596</v>
      </c>
      <c r="G11" s="5"/>
      <c r="H11" s="9"/>
    </row>
    <row r="12" spans="1:9" x14ac:dyDescent="0.25">
      <c r="A12" s="3" t="s">
        <v>13</v>
      </c>
      <c r="B12" s="2">
        <v>6432.5811173840229</v>
      </c>
      <c r="C12" s="2">
        <v>5801.1643243381077</v>
      </c>
      <c r="D12" s="2">
        <f t="shared" si="0"/>
        <v>8798.521316014012</v>
      </c>
      <c r="E12" s="9">
        <f t="shared" si="1"/>
        <v>9816.8408528349501</v>
      </c>
      <c r="F12" s="9">
        <f t="shared" si="2"/>
        <v>10597.018536377149</v>
      </c>
      <c r="G12" s="5"/>
      <c r="H12" s="9"/>
    </row>
    <row r="13" spans="1:9" x14ac:dyDescent="0.25">
      <c r="A13" s="3" t="s">
        <v>14</v>
      </c>
      <c r="B13" s="2">
        <v>7097.5601782086997</v>
      </c>
      <c r="C13" s="2">
        <v>6687.370399174386</v>
      </c>
      <c r="D13" s="2">
        <f t="shared" si="0"/>
        <v>9648.0376450295335</v>
      </c>
      <c r="E13" s="9">
        <f t="shared" si="1"/>
        <v>10558.631951278287</v>
      </c>
      <c r="F13" s="9">
        <f t="shared" si="2"/>
        <v>11305.682473494413</v>
      </c>
      <c r="G13" s="5"/>
      <c r="H13" s="9"/>
    </row>
    <row r="17" spans="2:6" x14ac:dyDescent="0.25">
      <c r="C17" s="6" t="s">
        <v>71</v>
      </c>
      <c r="D17" s="6" t="s">
        <v>72</v>
      </c>
      <c r="E17" t="s">
        <v>15</v>
      </c>
    </row>
    <row r="18" spans="2:6" x14ac:dyDescent="0.25">
      <c r="B18" s="3" t="s">
        <v>4</v>
      </c>
      <c r="C18" s="9">
        <v>33359.542272922568</v>
      </c>
      <c r="D18" s="9">
        <v>9167.0462695299102</v>
      </c>
      <c r="E18" s="9">
        <f>(C18*0.035)+D18</f>
        <v>10334.6302490822</v>
      </c>
      <c r="F18" s="9"/>
    </row>
    <row r="19" spans="2:6" x14ac:dyDescent="0.25">
      <c r="B19" s="3" t="s">
        <v>5</v>
      </c>
      <c r="C19" s="9">
        <v>32817.403092035529</v>
      </c>
      <c r="D19" s="9">
        <v>8583.5734057870395</v>
      </c>
      <c r="E19" s="9">
        <f t="shared" ref="E19:E29" si="3">(C19*0.035)+D19</f>
        <v>9732.1825140082838</v>
      </c>
      <c r="F19" s="9"/>
    </row>
    <row r="20" spans="2:6" x14ac:dyDescent="0.25">
      <c r="B20" s="3" t="s">
        <v>6</v>
      </c>
      <c r="C20" s="9">
        <v>32382.46533015016</v>
      </c>
      <c r="D20" s="9">
        <v>8340.908351916114</v>
      </c>
      <c r="E20" s="9">
        <f t="shared" si="3"/>
        <v>9474.2946384713705</v>
      </c>
      <c r="F20" s="9"/>
    </row>
    <row r="21" spans="2:6" x14ac:dyDescent="0.25">
      <c r="B21" s="3" t="s">
        <v>7</v>
      </c>
      <c r="C21" s="9">
        <v>33129.634448271863</v>
      </c>
      <c r="D21" s="9">
        <v>7112.5210596893849</v>
      </c>
      <c r="E21" s="9">
        <f t="shared" si="3"/>
        <v>8272.0582653789006</v>
      </c>
      <c r="F21" s="9"/>
    </row>
    <row r="22" spans="2:6" x14ac:dyDescent="0.25">
      <c r="B22" s="3" t="s">
        <v>0</v>
      </c>
      <c r="C22" s="9">
        <v>36522.091649537317</v>
      </c>
      <c r="D22" s="9">
        <v>5873.0011850661067</v>
      </c>
      <c r="E22" s="9">
        <f t="shared" si="3"/>
        <v>7151.2743927999127</v>
      </c>
      <c r="F22" s="9"/>
    </row>
    <row r="23" spans="2:6" x14ac:dyDescent="0.25">
      <c r="B23" s="3" t="s">
        <v>8</v>
      </c>
      <c r="C23" s="9">
        <v>39239.940418576385</v>
      </c>
      <c r="D23" s="9">
        <v>6189.2750225627788</v>
      </c>
      <c r="E23" s="9">
        <f t="shared" si="3"/>
        <v>7562.6729372129521</v>
      </c>
      <c r="F23" s="9"/>
    </row>
    <row r="24" spans="2:6" x14ac:dyDescent="0.25">
      <c r="B24" s="3" t="s">
        <v>9</v>
      </c>
      <c r="C24" s="9">
        <v>45493.972203862919</v>
      </c>
      <c r="D24" s="9">
        <v>6054.1866043338596</v>
      </c>
      <c r="E24" s="9">
        <f t="shared" si="3"/>
        <v>7646.4756314690621</v>
      </c>
      <c r="F24" s="9"/>
    </row>
    <row r="25" spans="2:6" x14ac:dyDescent="0.25">
      <c r="B25" s="3" t="s">
        <v>10</v>
      </c>
      <c r="C25" s="9">
        <v>49687.690720339073</v>
      </c>
      <c r="D25" s="9">
        <v>6823.8790199261784</v>
      </c>
      <c r="E25" s="9">
        <f t="shared" si="3"/>
        <v>8562.9481951380458</v>
      </c>
      <c r="F25" s="9"/>
    </row>
    <row r="26" spans="2:6" x14ac:dyDescent="0.25">
      <c r="B26" s="3" t="s">
        <v>11</v>
      </c>
      <c r="C26" s="9">
        <v>45776.344427743621</v>
      </c>
      <c r="D26" s="9">
        <v>6239.1333800562898</v>
      </c>
      <c r="E26" s="9">
        <f t="shared" si="3"/>
        <v>7841.3054350273169</v>
      </c>
      <c r="F26" s="9"/>
    </row>
    <row r="27" spans="2:6" x14ac:dyDescent="0.25">
      <c r="B27" s="3" t="s">
        <v>12</v>
      </c>
      <c r="C27" s="9">
        <v>46057.649342602759</v>
      </c>
      <c r="D27" s="9">
        <v>7304.4768171409269</v>
      </c>
      <c r="E27" s="9">
        <f t="shared" si="3"/>
        <v>8916.4945441320233</v>
      </c>
      <c r="F27" s="9"/>
    </row>
    <row r="28" spans="2:6" x14ac:dyDescent="0.25">
      <c r="B28" s="3" t="s">
        <v>13</v>
      </c>
      <c r="C28" s="9">
        <v>34538.947906006084</v>
      </c>
      <c r="D28" s="9">
        <v>8798.521316014012</v>
      </c>
      <c r="E28" s="9">
        <f t="shared" si="3"/>
        <v>10007.384492724224</v>
      </c>
      <c r="F28" s="9"/>
    </row>
    <row r="29" spans="2:6" x14ac:dyDescent="0.25">
      <c r="B29" s="3" t="s">
        <v>14</v>
      </c>
      <c r="C29" s="9">
        <v>34878.624318828457</v>
      </c>
      <c r="D29" s="9">
        <v>9648.0376450295335</v>
      </c>
      <c r="E29" s="9">
        <f t="shared" si="3"/>
        <v>10868.789496188529</v>
      </c>
      <c r="F29" s="9"/>
    </row>
    <row r="30" spans="2:6" x14ac:dyDescent="0.25">
      <c r="B30" s="3"/>
    </row>
    <row r="31" spans="2:6" x14ac:dyDescent="0.25">
      <c r="C31" s="6" t="s">
        <v>69</v>
      </c>
      <c r="D31" s="6" t="s">
        <v>73</v>
      </c>
      <c r="E31" t="s">
        <v>16</v>
      </c>
    </row>
    <row r="32" spans="2:6" x14ac:dyDescent="0.25">
      <c r="B32" t="s">
        <v>4</v>
      </c>
      <c r="C32" s="9">
        <v>33805.663993215196</v>
      </c>
      <c r="D32" s="9">
        <v>10113.032271538112</v>
      </c>
      <c r="E32" s="9">
        <f>(C32*0.035)+D32</f>
        <v>11296.230511300644</v>
      </c>
    </row>
    <row r="33" spans="2:6" x14ac:dyDescent="0.25">
      <c r="B33" t="s">
        <v>5</v>
      </c>
      <c r="C33" s="9">
        <v>33256.274710931786</v>
      </c>
      <c r="D33" s="9">
        <v>9374.7926508443925</v>
      </c>
      <c r="E33" s="9">
        <f t="shared" ref="E33:E43" si="4">(C33*0.035)+D33</f>
        <v>10538.762265727006</v>
      </c>
    </row>
    <row r="34" spans="2:6" x14ac:dyDescent="0.25">
      <c r="B34" t="s">
        <v>6</v>
      </c>
      <c r="C34" s="9">
        <v>32815.520466884729</v>
      </c>
      <c r="D34" s="9">
        <v>9421.9189851745214</v>
      </c>
      <c r="E34" s="9">
        <f t="shared" si="4"/>
        <v>10570.462201515487</v>
      </c>
    </row>
    <row r="35" spans="2:6" x14ac:dyDescent="0.25">
      <c r="B35" t="s">
        <v>7</v>
      </c>
      <c r="C35" s="9">
        <v>33572.681579788579</v>
      </c>
      <c r="D35" s="9">
        <v>8130.0934390285838</v>
      </c>
      <c r="E35" s="9">
        <f t="shared" si="4"/>
        <v>9305.1372943211845</v>
      </c>
    </row>
    <row r="36" spans="2:6" x14ac:dyDescent="0.25">
      <c r="B36" t="s">
        <v>0</v>
      </c>
      <c r="C36" s="9">
        <v>37010.506575080275</v>
      </c>
      <c r="D36" s="9">
        <v>6438.5589366818967</v>
      </c>
      <c r="E36" s="9">
        <f t="shared" si="4"/>
        <v>7733.9266668097061</v>
      </c>
    </row>
    <row r="37" spans="2:6" x14ac:dyDescent="0.25">
      <c r="B37" t="s">
        <v>8</v>
      </c>
      <c r="C37" s="9">
        <v>39764.701507337631</v>
      </c>
      <c r="D37" s="9">
        <v>6163.8560409404672</v>
      </c>
      <c r="E37" s="9">
        <f t="shared" si="4"/>
        <v>7555.6205936972847</v>
      </c>
    </row>
    <row r="38" spans="2:6" x14ac:dyDescent="0.25">
      <c r="B38" t="s">
        <v>9</v>
      </c>
      <c r="C38" s="9">
        <v>46102.36931484504</v>
      </c>
      <c r="D38" s="9">
        <v>5954.7723386671023</v>
      </c>
      <c r="E38" s="9">
        <f t="shared" si="4"/>
        <v>7568.3552646866792</v>
      </c>
    </row>
    <row r="39" spans="2:6" x14ac:dyDescent="0.25">
      <c r="B39" t="s">
        <v>10</v>
      </c>
      <c r="C39" s="9">
        <v>50352.171002477655</v>
      </c>
      <c r="D39" s="9">
        <v>6617.2550469683083</v>
      </c>
      <c r="E39" s="9">
        <f t="shared" si="4"/>
        <v>8379.5810320550263</v>
      </c>
    </row>
    <row r="40" spans="2:6" x14ac:dyDescent="0.25">
      <c r="B40" t="s">
        <v>11</v>
      </c>
      <c r="C40" s="9">
        <v>46388.517741086383</v>
      </c>
      <c r="D40" s="9">
        <v>6340.3631755014103</v>
      </c>
      <c r="E40" s="9">
        <f t="shared" si="4"/>
        <v>7963.9612964394337</v>
      </c>
    </row>
    <row r="41" spans="2:6" x14ac:dyDescent="0.25">
      <c r="B41" t="s">
        <v>12</v>
      </c>
      <c r="C41" s="9">
        <v>46673.58458503666</v>
      </c>
      <c r="D41" s="9">
        <v>8120.845249018701</v>
      </c>
      <c r="E41" s="9">
        <f t="shared" si="4"/>
        <v>9754.4207094949852</v>
      </c>
    </row>
    <row r="42" spans="2:6" x14ac:dyDescent="0.25">
      <c r="B42" t="s">
        <v>13</v>
      </c>
      <c r="C42" s="9">
        <v>35000.841979098084</v>
      </c>
      <c r="D42" s="9">
        <v>9816.8408528349501</v>
      </c>
      <c r="E42" s="9">
        <f t="shared" si="4"/>
        <v>11041.870322103383</v>
      </c>
    </row>
    <row r="43" spans="2:6" x14ac:dyDescent="0.25">
      <c r="B43" t="s">
        <v>14</v>
      </c>
      <c r="C43" s="9">
        <v>35345.060931035398</v>
      </c>
      <c r="D43" s="9">
        <v>10558.631951278287</v>
      </c>
      <c r="E43" s="9">
        <f t="shared" si="4"/>
        <v>11795.709083864525</v>
      </c>
    </row>
    <row r="45" spans="2:6" x14ac:dyDescent="0.25">
      <c r="C45" s="6" t="s">
        <v>27</v>
      </c>
      <c r="D45" s="6" t="s">
        <v>74</v>
      </c>
      <c r="E45" t="s">
        <v>70</v>
      </c>
    </row>
    <row r="46" spans="2:6" x14ac:dyDescent="0.25">
      <c r="B46" t="s">
        <v>4</v>
      </c>
      <c r="C46" s="5">
        <v>34284.084118596882</v>
      </c>
      <c r="D46" s="5">
        <v>10877.411859980042</v>
      </c>
      <c r="E46" s="9">
        <f>(C46*0.035)+D46</f>
        <v>12077.354804130933</v>
      </c>
      <c r="F46" s="10"/>
    </row>
    <row r="47" spans="2:6" x14ac:dyDescent="0.25">
      <c r="B47" t="s">
        <v>5</v>
      </c>
      <c r="C47" s="5">
        <v>33726.919840698356</v>
      </c>
      <c r="D47" s="5">
        <v>10129.341198144459</v>
      </c>
      <c r="E47" s="9">
        <f t="shared" ref="E47:E57" si="5">(C47*0.035)+D47</f>
        <v>11309.783392568901</v>
      </c>
      <c r="F47" s="10"/>
    </row>
    <row r="48" spans="2:6" x14ac:dyDescent="0.25">
      <c r="B48" t="s">
        <v>6</v>
      </c>
      <c r="C48" s="5">
        <v>33279.928011708667</v>
      </c>
      <c r="D48" s="5">
        <v>10234.864134884741</v>
      </c>
      <c r="E48" s="9">
        <f t="shared" si="5"/>
        <v>11399.661615294544</v>
      </c>
      <c r="F48" s="10"/>
    </row>
    <row r="49" spans="2:6" x14ac:dyDescent="0.25">
      <c r="B49" t="s">
        <v>7</v>
      </c>
      <c r="C49" s="5">
        <v>34047.804521731843</v>
      </c>
      <c r="D49" s="5">
        <v>8903.2205888785429</v>
      </c>
      <c r="E49" s="9">
        <f t="shared" si="5"/>
        <v>10094.893747139158</v>
      </c>
      <c r="F49" s="10"/>
    </row>
    <row r="50" spans="2:6" x14ac:dyDescent="0.25">
      <c r="B50" t="s">
        <v>0</v>
      </c>
      <c r="C50" s="5">
        <v>37534.281857223628</v>
      </c>
      <c r="D50" s="5">
        <v>7139.8422143359821</v>
      </c>
      <c r="E50" s="9">
        <f t="shared" si="5"/>
        <v>8453.5420793388093</v>
      </c>
      <c r="F50" s="10"/>
    </row>
    <row r="51" spans="2:6" x14ac:dyDescent="0.25">
      <c r="B51" t="s">
        <v>8</v>
      </c>
      <c r="C51" s="5">
        <v>40327.45434913136</v>
      </c>
      <c r="D51" s="5">
        <v>6219.9333284205095</v>
      </c>
      <c r="E51" s="9">
        <f t="shared" si="5"/>
        <v>7631.3942306401077</v>
      </c>
      <c r="F51" s="10"/>
    </row>
    <row r="52" spans="2:6" x14ac:dyDescent="0.25">
      <c r="B52" t="s">
        <v>9</v>
      </c>
      <c r="C52" s="5">
        <v>46754.81327549104</v>
      </c>
      <c r="D52" s="5">
        <v>6006.4736025092679</v>
      </c>
      <c r="E52" s="9">
        <f t="shared" si="5"/>
        <v>7642.8920671514543</v>
      </c>
      <c r="F52" s="10"/>
    </row>
    <row r="53" spans="2:6" x14ac:dyDescent="0.25">
      <c r="B53" t="s">
        <v>10</v>
      </c>
      <c r="C53" s="5">
        <v>51064.758454363844</v>
      </c>
      <c r="D53" s="5">
        <v>6672.6560956185895</v>
      </c>
      <c r="E53" s="9">
        <f t="shared" si="5"/>
        <v>8459.9226415213234</v>
      </c>
      <c r="F53" s="10"/>
    </row>
    <row r="54" spans="2:6" x14ac:dyDescent="0.25">
      <c r="B54" t="s">
        <v>11</v>
      </c>
      <c r="C54" s="5">
        <v>47045.011294309159</v>
      </c>
      <c r="D54" s="5">
        <v>6453.5597689873066</v>
      </c>
      <c r="E54" s="9">
        <f t="shared" si="5"/>
        <v>8100.1351642881273</v>
      </c>
      <c r="F54" s="10"/>
    </row>
    <row r="55" spans="2:6" x14ac:dyDescent="0.25">
      <c r="B55" t="s">
        <v>12</v>
      </c>
      <c r="C55" s="5">
        <v>47334.112424207859</v>
      </c>
      <c r="D55" s="5">
        <v>8858.130773046596</v>
      </c>
      <c r="E55" s="9">
        <f t="shared" si="5"/>
        <v>10514.824707893871</v>
      </c>
      <c r="F55" s="10"/>
    </row>
    <row r="56" spans="2:6" x14ac:dyDescent="0.25">
      <c r="B56" t="s">
        <v>13</v>
      </c>
      <c r="C56" s="5">
        <v>35496.176347074572</v>
      </c>
      <c r="D56" s="5">
        <v>10597.018536377149</v>
      </c>
      <c r="E56" s="9">
        <f t="shared" si="5"/>
        <v>11839.384708524758</v>
      </c>
      <c r="F56" s="10"/>
    </row>
    <row r="57" spans="2:6" x14ac:dyDescent="0.25">
      <c r="B57" t="s">
        <v>14</v>
      </c>
      <c r="C57" s="5">
        <v>35845.266709736949</v>
      </c>
      <c r="D57" s="5">
        <v>11305.682473494413</v>
      </c>
      <c r="E57" s="9">
        <f t="shared" si="5"/>
        <v>12560.266808335207</v>
      </c>
      <c r="F57" s="1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7"/>
  <sheetViews>
    <sheetView topLeftCell="Q1" workbookViewId="0">
      <selection activeCell="B5" sqref="B5:P37"/>
    </sheetView>
  </sheetViews>
  <sheetFormatPr defaultRowHeight="15" x14ac:dyDescent="0.25"/>
  <sheetData>
    <row r="1" spans="2:16" x14ac:dyDescent="0.25">
      <c r="C1" t="s">
        <v>75</v>
      </c>
    </row>
    <row r="3" spans="2:16" x14ac:dyDescent="0.25">
      <c r="B3" t="s">
        <v>67</v>
      </c>
      <c r="C3" t="s">
        <v>29</v>
      </c>
    </row>
    <row r="4" spans="2:16" x14ac:dyDescent="0.25">
      <c r="B4" t="s">
        <v>17</v>
      </c>
      <c r="C4" t="s">
        <v>4</v>
      </c>
      <c r="D4" t="s">
        <v>5</v>
      </c>
      <c r="E4" t="s">
        <v>6</v>
      </c>
      <c r="F4" t="s">
        <v>7</v>
      </c>
      <c r="G4" t="s">
        <v>0</v>
      </c>
      <c r="H4" t="s">
        <v>1</v>
      </c>
      <c r="I4" t="s">
        <v>2</v>
      </c>
      <c r="J4" t="s">
        <v>10</v>
      </c>
      <c r="K4" t="s">
        <v>19</v>
      </c>
      <c r="L4" t="s">
        <v>12</v>
      </c>
      <c r="M4" t="s">
        <v>13</v>
      </c>
      <c r="N4" t="s">
        <v>14</v>
      </c>
      <c r="O4" t="s">
        <v>28</v>
      </c>
      <c r="P4" t="s">
        <v>20</v>
      </c>
    </row>
    <row r="5" spans="2:16" x14ac:dyDescent="0.25">
      <c r="B5" s="43">
        <v>1</v>
      </c>
      <c r="C5" s="5">
        <v>7516.5218732778121</v>
      </c>
      <c r="D5" s="5">
        <v>6781.4899660995288</v>
      </c>
      <c r="E5" s="5">
        <v>7686.6674112676374</v>
      </c>
      <c r="F5" s="5">
        <v>7112.5210596893849</v>
      </c>
      <c r="G5" s="5">
        <v>5364.2776932961606</v>
      </c>
      <c r="H5" s="5">
        <v>6189.2750225627788</v>
      </c>
      <c r="I5" s="5">
        <v>2810.3247873222426</v>
      </c>
      <c r="J5" s="5">
        <v>5522.7004092924508</v>
      </c>
      <c r="K5" s="5">
        <v>5777.0444855143833</v>
      </c>
      <c r="L5" s="5">
        <v>6049.9640994359142</v>
      </c>
      <c r="M5" s="5">
        <v>6125.4024011159381</v>
      </c>
      <c r="N5" s="5">
        <v>6662.1881592044556</v>
      </c>
      <c r="O5" s="5"/>
      <c r="P5" s="5">
        <v>7686.6674112676374</v>
      </c>
    </row>
    <row r="6" spans="2:16" x14ac:dyDescent="0.25">
      <c r="B6" s="43">
        <v>2</v>
      </c>
      <c r="C6" s="5">
        <v>6780.1970532953528</v>
      </c>
      <c r="D6" s="5">
        <v>6938.1103509822715</v>
      </c>
      <c r="E6" s="5">
        <v>7974.6486573988732</v>
      </c>
      <c r="F6" s="5">
        <v>6864.2515308416441</v>
      </c>
      <c r="G6" s="5">
        <v>5101.1113721294096</v>
      </c>
      <c r="H6" s="5">
        <v>4954.5647563836174</v>
      </c>
      <c r="I6" s="5">
        <v>2544.3658391391036</v>
      </c>
      <c r="J6" s="5">
        <v>5001.6208898048208</v>
      </c>
      <c r="K6" s="5">
        <v>2767.047045052379</v>
      </c>
      <c r="L6" s="5">
        <v>6584.6146344623703</v>
      </c>
      <c r="M6" s="5">
        <v>6059.4039466596369</v>
      </c>
      <c r="N6" s="5">
        <v>7965.6021966206026</v>
      </c>
      <c r="O6" s="5"/>
      <c r="P6" s="5">
        <v>7974.6486573988732</v>
      </c>
    </row>
    <row r="7" spans="2:16" x14ac:dyDescent="0.25">
      <c r="B7" s="43">
        <v>3</v>
      </c>
      <c r="C7" s="5">
        <v>5874.1258550985149</v>
      </c>
      <c r="D7" s="5">
        <v>6480.8670897476513</v>
      </c>
      <c r="E7" s="5">
        <v>6418.8287906833502</v>
      </c>
      <c r="F7" s="5">
        <v>5626.21904915493</v>
      </c>
      <c r="G7" s="5">
        <v>5427.8131408354602</v>
      </c>
      <c r="H7" s="5">
        <v>2566.7855938281718</v>
      </c>
      <c r="I7" s="5">
        <v>4820.5537480352359</v>
      </c>
      <c r="J7" s="5">
        <v>5533.4657508069904</v>
      </c>
      <c r="K7" s="5">
        <v>4541.9442880796305</v>
      </c>
      <c r="L7" s="5">
        <v>5594.7811419629434</v>
      </c>
      <c r="M7" s="5">
        <v>6273.9077360942647</v>
      </c>
      <c r="N7" s="5">
        <v>7527.2350549764451</v>
      </c>
      <c r="O7" s="5"/>
      <c r="P7" s="5">
        <v>7527.2350549764451</v>
      </c>
    </row>
    <row r="8" spans="2:16" x14ac:dyDescent="0.25">
      <c r="B8" s="43">
        <v>4</v>
      </c>
      <c r="C8" s="5">
        <v>5928.2678241725371</v>
      </c>
      <c r="D8" s="5">
        <v>5931.2452255078024</v>
      </c>
      <c r="E8" s="5">
        <v>7782.4617441245755</v>
      </c>
      <c r="F8" s="5">
        <v>5626.6859007133826</v>
      </c>
      <c r="G8" s="5">
        <v>4853.3840207072462</v>
      </c>
      <c r="H8" s="5">
        <v>3350.4208250354095</v>
      </c>
      <c r="I8" s="5">
        <v>3658.882532456726</v>
      </c>
      <c r="J8" s="5">
        <v>4252.9411048146721</v>
      </c>
      <c r="K8" s="5">
        <v>4690.9569927428711</v>
      </c>
      <c r="L8" s="5">
        <v>4833.1234341613963</v>
      </c>
      <c r="M8" s="5">
        <v>4512.9289365629047</v>
      </c>
      <c r="N8" s="5">
        <v>6163.4058019252188</v>
      </c>
      <c r="O8" s="5"/>
      <c r="P8" s="5">
        <v>7782.4617441245755</v>
      </c>
    </row>
    <row r="9" spans="2:16" x14ac:dyDescent="0.25">
      <c r="B9" s="43">
        <v>5</v>
      </c>
      <c r="C9" s="5">
        <v>5603.7605862441924</v>
      </c>
      <c r="D9" s="5">
        <v>6801.6627628000642</v>
      </c>
      <c r="E9" s="5">
        <v>7710.6556814783253</v>
      </c>
      <c r="F9" s="5">
        <v>6477.6330018586887</v>
      </c>
      <c r="G9" s="5">
        <v>4907.569062403265</v>
      </c>
      <c r="H9" s="5">
        <v>5888.7029875731714</v>
      </c>
      <c r="I9" s="5">
        <v>1722.6450434896724</v>
      </c>
      <c r="J9" s="5">
        <v>2354.7621056395583</v>
      </c>
      <c r="K9" s="5">
        <v>5453.002345991692</v>
      </c>
      <c r="L9" s="5">
        <v>4740.9275538550974</v>
      </c>
      <c r="M9" s="5">
        <v>5856.3068671278597</v>
      </c>
      <c r="N9" s="5">
        <v>6997.197528311488</v>
      </c>
      <c r="O9" s="5"/>
      <c r="P9" s="5">
        <v>7710.6556814783253</v>
      </c>
    </row>
    <row r="10" spans="2:16" x14ac:dyDescent="0.25">
      <c r="B10" s="43">
        <v>6</v>
      </c>
      <c r="C10" s="5">
        <v>5934.9870578260052</v>
      </c>
      <c r="D10" s="5">
        <v>6830.2160158180959</v>
      </c>
      <c r="E10" s="5">
        <v>6846.9013667558102</v>
      </c>
      <c r="F10" s="5">
        <v>6552.7005221751278</v>
      </c>
      <c r="G10" s="5">
        <v>4370.3875568160656</v>
      </c>
      <c r="H10" s="5">
        <v>5097.5752555438448</v>
      </c>
      <c r="I10" s="5">
        <v>4601.1680048248127</v>
      </c>
      <c r="J10" s="5">
        <v>4248.5944064306314</v>
      </c>
      <c r="K10" s="5">
        <v>5947.8836149268027</v>
      </c>
      <c r="L10" s="5">
        <v>5323.4043960493327</v>
      </c>
      <c r="M10" s="5">
        <v>4250.1884370404878</v>
      </c>
      <c r="N10" s="5">
        <v>6787.2272978745495</v>
      </c>
      <c r="O10" s="5"/>
      <c r="P10" s="5">
        <v>6846.9013667558102</v>
      </c>
    </row>
    <row r="11" spans="2:16" x14ac:dyDescent="0.25">
      <c r="B11" s="43">
        <v>7</v>
      </c>
      <c r="C11" s="5">
        <v>6701.8601093962898</v>
      </c>
      <c r="D11" s="5">
        <v>7213.6874207416986</v>
      </c>
      <c r="E11" s="5">
        <v>8340.908351916114</v>
      </c>
      <c r="F11" s="5">
        <v>5803.5275878711</v>
      </c>
      <c r="G11" s="5">
        <v>5663.1578175924806</v>
      </c>
      <c r="H11" s="5">
        <v>4684.3020593125002</v>
      </c>
      <c r="I11" s="5">
        <v>3965.6860903128036</v>
      </c>
      <c r="J11" s="5">
        <v>6309.3690346772346</v>
      </c>
      <c r="K11" s="5">
        <v>5419.4378192736476</v>
      </c>
      <c r="L11" s="5">
        <v>4423.1820999740048</v>
      </c>
      <c r="M11" s="5">
        <v>5428.7772247898574</v>
      </c>
      <c r="N11" s="5">
        <v>6810.0311429987196</v>
      </c>
      <c r="O11" s="5"/>
      <c r="P11" s="5">
        <v>8340.908351916114</v>
      </c>
    </row>
    <row r="12" spans="2:16" x14ac:dyDescent="0.25">
      <c r="B12" s="43">
        <v>8</v>
      </c>
      <c r="C12" s="5">
        <v>8988.9071597138282</v>
      </c>
      <c r="D12" s="5">
        <v>6870.9691501226735</v>
      </c>
      <c r="E12" s="5">
        <v>7967.4063871241087</v>
      </c>
      <c r="F12" s="5">
        <v>6227.4228837435185</v>
      </c>
      <c r="G12" s="5">
        <v>5392.3762786649677</v>
      </c>
      <c r="H12" s="5">
        <v>4086.2636604071959</v>
      </c>
      <c r="I12" s="5">
        <v>3014.7470856967338</v>
      </c>
      <c r="J12" s="5">
        <v>6273.2434046125964</v>
      </c>
      <c r="K12" s="5">
        <v>5584.9672977210757</v>
      </c>
      <c r="L12" s="5">
        <v>5397.6630037137984</v>
      </c>
      <c r="M12" s="5">
        <v>6042.4663850210818</v>
      </c>
      <c r="N12" s="5">
        <v>6776.9062064224017</v>
      </c>
      <c r="O12" s="5"/>
      <c r="P12" s="5">
        <v>8988.9071597138282</v>
      </c>
    </row>
    <row r="13" spans="2:16" x14ac:dyDescent="0.25">
      <c r="B13" s="43">
        <v>9</v>
      </c>
      <c r="C13" s="5">
        <v>7258.8372305621015</v>
      </c>
      <c r="D13" s="5">
        <v>6689.4605451937678</v>
      </c>
      <c r="E13" s="5">
        <v>5738.043183501999</v>
      </c>
      <c r="F13" s="5">
        <v>6469.1926153269524</v>
      </c>
      <c r="G13" s="5">
        <v>5324.4451943647437</v>
      </c>
      <c r="H13" s="5">
        <v>3204.5745512636277</v>
      </c>
      <c r="I13" s="5">
        <v>3709.3629257146131</v>
      </c>
      <c r="J13" s="5">
        <v>5895.2241948844785</v>
      </c>
      <c r="K13" s="5">
        <v>3931.3177734924539</v>
      </c>
      <c r="L13" s="5">
        <v>5833.3800110501361</v>
      </c>
      <c r="M13" s="5">
        <v>6500.8251383345741</v>
      </c>
      <c r="N13" s="5">
        <v>8235.0891861447744</v>
      </c>
      <c r="O13" s="5"/>
      <c r="P13" s="5">
        <v>8235.0891861447744</v>
      </c>
    </row>
    <row r="14" spans="2:16" x14ac:dyDescent="0.25">
      <c r="B14" s="43">
        <v>10</v>
      </c>
      <c r="C14" s="5">
        <v>7318.262062385129</v>
      </c>
      <c r="D14" s="5">
        <v>6770.6920822521024</v>
      </c>
      <c r="E14" s="5">
        <v>5859.9495484947474</v>
      </c>
      <c r="F14" s="5">
        <v>5832.5340918424408</v>
      </c>
      <c r="G14" s="5">
        <v>5808.985657444453</v>
      </c>
      <c r="H14" s="5">
        <v>2744.516369138255</v>
      </c>
      <c r="I14" s="5">
        <v>4970.6164405270902</v>
      </c>
      <c r="J14" s="5">
        <v>5736.2963084228249</v>
      </c>
      <c r="K14" s="5">
        <v>4751.2534638235265</v>
      </c>
      <c r="L14" s="5">
        <v>5173.1541552469716</v>
      </c>
      <c r="M14" s="5">
        <v>6905.6252778164453</v>
      </c>
      <c r="N14" s="5">
        <v>8722.4325620469535</v>
      </c>
      <c r="O14" s="5"/>
      <c r="P14" s="5">
        <v>8722.4325620469535</v>
      </c>
    </row>
    <row r="15" spans="2:16" x14ac:dyDescent="0.25">
      <c r="B15" s="43">
        <v>11</v>
      </c>
      <c r="C15" s="5">
        <v>6955.3435414649248</v>
      </c>
      <c r="D15" s="5">
        <v>6637.6686178339769</v>
      </c>
      <c r="E15" s="5">
        <v>8056.4594846507607</v>
      </c>
      <c r="F15" s="5">
        <v>5764.6797839824794</v>
      </c>
      <c r="G15" s="5">
        <v>4975.6712770535014</v>
      </c>
      <c r="H15" s="5">
        <v>3033.6309404027488</v>
      </c>
      <c r="I15" s="5">
        <v>5525.4852296345998</v>
      </c>
      <c r="J15" s="5">
        <v>6823.8790199261784</v>
      </c>
      <c r="K15" s="5">
        <v>5474.1116251491694</v>
      </c>
      <c r="L15" s="5">
        <v>5260.4379810316859</v>
      </c>
      <c r="M15" s="5">
        <v>7963.7231125045873</v>
      </c>
      <c r="N15" s="5">
        <v>7256.3779656977058</v>
      </c>
      <c r="O15" s="5"/>
      <c r="P15" s="5">
        <v>8056.4594846507607</v>
      </c>
    </row>
    <row r="16" spans="2:16" x14ac:dyDescent="0.25">
      <c r="B16" s="43">
        <v>12</v>
      </c>
      <c r="C16" s="5">
        <v>6656.3144731744651</v>
      </c>
      <c r="D16" s="5">
        <v>5118.7770690475772</v>
      </c>
      <c r="E16" s="5">
        <v>7582.4607591963577</v>
      </c>
      <c r="F16" s="5">
        <v>6601.7923995814308</v>
      </c>
      <c r="G16" s="5">
        <v>5058.7460856084872</v>
      </c>
      <c r="H16" s="5">
        <v>5205.953346282804</v>
      </c>
      <c r="I16" s="5">
        <v>5776.3299697240727</v>
      </c>
      <c r="J16" s="5">
        <v>6005.4065440598351</v>
      </c>
      <c r="K16" s="5">
        <v>5004.9312722201576</v>
      </c>
      <c r="L16" s="5">
        <v>4685.5159705381957</v>
      </c>
      <c r="M16" s="5">
        <v>8798.521316014012</v>
      </c>
      <c r="N16" s="5">
        <v>8612.6580119060309</v>
      </c>
      <c r="O16" s="5"/>
      <c r="P16" s="5">
        <v>8798.521316014012</v>
      </c>
    </row>
    <row r="17" spans="2:16" x14ac:dyDescent="0.25">
      <c r="B17" s="43">
        <v>13</v>
      </c>
      <c r="C17" s="5">
        <v>6887.7522892220622</v>
      </c>
      <c r="D17" s="5">
        <v>8583.5734057870395</v>
      </c>
      <c r="E17" s="5">
        <v>7079.4685911270717</v>
      </c>
      <c r="F17" s="5">
        <v>6723.7515747983416</v>
      </c>
      <c r="G17" s="5">
        <v>2487.2794678895407</v>
      </c>
      <c r="H17" s="5">
        <v>4598.296106689093</v>
      </c>
      <c r="I17" s="5">
        <v>4030.0949979821416</v>
      </c>
      <c r="J17" s="5">
        <v>5383.9347413913929</v>
      </c>
      <c r="K17" s="5">
        <v>6239.1333800562898</v>
      </c>
      <c r="L17" s="5">
        <v>4726.516171379084</v>
      </c>
      <c r="M17" s="5">
        <v>7504.4935961684423</v>
      </c>
      <c r="N17" s="5">
        <v>7394.7271456416129</v>
      </c>
      <c r="O17" s="5"/>
      <c r="P17" s="5">
        <v>8583.5734057870395</v>
      </c>
    </row>
    <row r="18" spans="2:16" x14ac:dyDescent="0.25">
      <c r="B18" s="43">
        <v>14</v>
      </c>
      <c r="C18" s="5">
        <v>7259.7560915344111</v>
      </c>
      <c r="D18" s="5">
        <v>6702.9248986671118</v>
      </c>
      <c r="E18" s="5">
        <v>6719.0014027442194</v>
      </c>
      <c r="F18" s="5">
        <v>5664.5401645356033</v>
      </c>
      <c r="G18" s="5">
        <v>4337.1762706223381</v>
      </c>
      <c r="H18" s="5">
        <v>4854.886452757728</v>
      </c>
      <c r="I18" s="5">
        <v>4397.2889382851863</v>
      </c>
      <c r="J18" s="5">
        <v>6674.5044720397527</v>
      </c>
      <c r="K18" s="5">
        <v>6152.859135700397</v>
      </c>
      <c r="L18" s="5">
        <v>4657.5347574142725</v>
      </c>
      <c r="M18" s="5">
        <v>6698.4763909365574</v>
      </c>
      <c r="N18" s="5">
        <v>6835.6488814477416</v>
      </c>
      <c r="O18" s="5"/>
      <c r="P18" s="5">
        <v>7259.7560915344111</v>
      </c>
    </row>
    <row r="19" spans="2:16" x14ac:dyDescent="0.25">
      <c r="B19" s="43">
        <v>15</v>
      </c>
      <c r="C19" s="5">
        <v>9167.0462695299102</v>
      </c>
      <c r="D19" s="5">
        <v>6414.6847970000927</v>
      </c>
      <c r="E19" s="5">
        <v>4687.2177869177322</v>
      </c>
      <c r="F19" s="5">
        <v>5973.0424117761431</v>
      </c>
      <c r="G19" s="5">
        <v>5341.0197654331751</v>
      </c>
      <c r="H19" s="5">
        <v>4868.7653480189001</v>
      </c>
      <c r="I19" s="5">
        <v>2558.5619391174077</v>
      </c>
      <c r="J19" s="5">
        <v>5605.3833367180559</v>
      </c>
      <c r="K19" s="5">
        <v>5791.2344761463464</v>
      </c>
      <c r="L19" s="5">
        <v>5984.7161148839987</v>
      </c>
      <c r="M19" s="5">
        <v>6460.7847219336327</v>
      </c>
      <c r="N19" s="5">
        <v>6450.2228602851646</v>
      </c>
      <c r="O19" s="5"/>
      <c r="P19" s="5">
        <v>9167.0462695299102</v>
      </c>
    </row>
    <row r="20" spans="2:16" x14ac:dyDescent="0.25">
      <c r="B20" s="43">
        <v>16</v>
      </c>
      <c r="C20" s="5">
        <v>8100.9489031522789</v>
      </c>
      <c r="D20" s="5">
        <v>7276.9625652295144</v>
      </c>
      <c r="E20" s="5">
        <v>7173.2613438662811</v>
      </c>
      <c r="F20" s="5">
        <v>6134.4989378537321</v>
      </c>
      <c r="G20" s="5">
        <v>5320.7615401972944</v>
      </c>
      <c r="H20" s="5">
        <v>4162.4175368026372</v>
      </c>
      <c r="I20" s="5">
        <v>2636.3366001261747</v>
      </c>
      <c r="J20" s="5">
        <v>5853.7117186360738</v>
      </c>
      <c r="K20" s="5">
        <v>5567.8063992628595</v>
      </c>
      <c r="L20" s="5">
        <v>5086.0023967342313</v>
      </c>
      <c r="M20" s="5">
        <v>7037.3924323999672</v>
      </c>
      <c r="N20" s="5">
        <v>7778.225115846024</v>
      </c>
      <c r="O20" s="5"/>
      <c r="P20" s="5">
        <v>8100.9489031522789</v>
      </c>
    </row>
    <row r="21" spans="2:16" x14ac:dyDescent="0.25">
      <c r="B21" s="43">
        <v>17</v>
      </c>
      <c r="C21" s="5">
        <v>7893.6804048907106</v>
      </c>
      <c r="D21" s="5">
        <v>6814.0404131997129</v>
      </c>
      <c r="E21" s="5">
        <v>6181.3969633844063</v>
      </c>
      <c r="F21" s="5">
        <v>6064.3428343740015</v>
      </c>
      <c r="G21" s="5">
        <v>5191.7207285605291</v>
      </c>
      <c r="H21" s="5">
        <v>3252.0574606266418</v>
      </c>
      <c r="I21" s="5">
        <v>4618.0092761694505</v>
      </c>
      <c r="J21" s="5">
        <v>5652.7008483776954</v>
      </c>
      <c r="K21" s="5">
        <v>3894.9735024344809</v>
      </c>
      <c r="L21" s="5">
        <v>4833.0343380897248</v>
      </c>
      <c r="M21" s="5">
        <v>6102.1291524261324</v>
      </c>
      <c r="N21" s="5">
        <v>8037.1180462525626</v>
      </c>
      <c r="O21" s="5"/>
      <c r="P21" s="5">
        <v>8037.1180462525626</v>
      </c>
    </row>
    <row r="22" spans="2:16" x14ac:dyDescent="0.25">
      <c r="B22" s="43">
        <v>18</v>
      </c>
      <c r="C22" s="5">
        <v>7801.4991510726868</v>
      </c>
      <c r="D22" s="5">
        <v>6750.5504108016066</v>
      </c>
      <c r="E22" s="5">
        <v>4740.4925353017643</v>
      </c>
      <c r="F22" s="5">
        <v>5630.006999216148</v>
      </c>
      <c r="G22" s="5">
        <v>5119.3323978287444</v>
      </c>
      <c r="H22" s="5">
        <v>3274.8602301155224</v>
      </c>
      <c r="I22" s="5">
        <v>4136.227671972214</v>
      </c>
      <c r="J22" s="5">
        <v>5879.4721067236314</v>
      </c>
      <c r="K22" s="5">
        <v>5955.4478932661768</v>
      </c>
      <c r="L22" s="5">
        <v>5032.3375444847516</v>
      </c>
      <c r="M22" s="5">
        <v>6844.3268712149111</v>
      </c>
      <c r="N22" s="5">
        <v>6567.3738760223132</v>
      </c>
      <c r="O22" s="5"/>
      <c r="P22" s="5">
        <v>7801.4991510726868</v>
      </c>
    </row>
    <row r="23" spans="2:16" x14ac:dyDescent="0.25">
      <c r="B23" s="43">
        <v>19</v>
      </c>
      <c r="C23" s="5">
        <v>7588.7577375153451</v>
      </c>
      <c r="D23" s="5">
        <v>5745.8761708379388</v>
      </c>
      <c r="E23" s="5">
        <v>8140.2398493810433</v>
      </c>
      <c r="F23" s="5">
        <v>5470.2822746028578</v>
      </c>
      <c r="G23" s="5">
        <v>5873.0011850661067</v>
      </c>
      <c r="H23" s="5">
        <v>4730.1342976817214</v>
      </c>
      <c r="I23" s="5">
        <v>3996.1045423494579</v>
      </c>
      <c r="J23" s="5">
        <v>5626.2912137601052</v>
      </c>
      <c r="K23" s="5">
        <v>5288.83732469397</v>
      </c>
      <c r="L23" s="5">
        <v>6007.6152030351041</v>
      </c>
      <c r="M23" s="5">
        <v>5864.0694608454578</v>
      </c>
      <c r="N23" s="5">
        <v>8527.1404137976497</v>
      </c>
      <c r="O23" s="5"/>
      <c r="P23" s="5">
        <v>8527.1404137976497</v>
      </c>
    </row>
    <row r="24" spans="2:16" x14ac:dyDescent="0.25">
      <c r="B24" s="43">
        <v>20</v>
      </c>
      <c r="C24" s="5">
        <v>7130.1465133184101</v>
      </c>
      <c r="D24" s="5">
        <v>7459.1749438228217</v>
      </c>
      <c r="E24" s="5">
        <v>6852.1048989762094</v>
      </c>
      <c r="F24" s="5">
        <v>5566.0191880815655</v>
      </c>
      <c r="G24" s="5">
        <v>2781.1101959621992</v>
      </c>
      <c r="H24" s="5">
        <v>4588.6026273314528</v>
      </c>
      <c r="I24" s="5">
        <v>6054.1866043338596</v>
      </c>
      <c r="J24" s="5">
        <v>4723.0471840237296</v>
      </c>
      <c r="K24" s="5">
        <v>5592.2810822822503</v>
      </c>
      <c r="L24" s="5">
        <v>5529.4457485355342</v>
      </c>
      <c r="M24" s="5">
        <v>6086.0750561056266</v>
      </c>
      <c r="N24" s="5">
        <v>9648.0376450295335</v>
      </c>
      <c r="O24" s="5"/>
      <c r="P24" s="5">
        <v>9648.0376450295335</v>
      </c>
    </row>
    <row r="25" spans="2:16" x14ac:dyDescent="0.25">
      <c r="B25" s="43">
        <v>21</v>
      </c>
      <c r="C25" s="5">
        <v>6101.7966704685168</v>
      </c>
      <c r="D25" s="5">
        <v>7027.3459035809574</v>
      </c>
      <c r="E25" s="5">
        <v>6963.2120303299744</v>
      </c>
      <c r="F25" s="5">
        <v>5709.0979366234387</v>
      </c>
      <c r="G25" s="5">
        <v>3424.8639272761211</v>
      </c>
      <c r="H25" s="5">
        <v>3524.8153193853395</v>
      </c>
      <c r="I25" s="5">
        <v>4944.8401785004899</v>
      </c>
      <c r="J25" s="5">
        <v>5760.0642568429903</v>
      </c>
      <c r="K25" s="5">
        <v>5621.6092679549183</v>
      </c>
      <c r="L25" s="5">
        <v>5995.163276516414</v>
      </c>
      <c r="M25" s="5">
        <v>5241.7808262263643</v>
      </c>
      <c r="N25" s="5">
        <v>7888.2432722799422</v>
      </c>
      <c r="O25" s="5"/>
      <c r="P25" s="5">
        <v>7888.2432722799422</v>
      </c>
    </row>
    <row r="26" spans="2:16" x14ac:dyDescent="0.25">
      <c r="B26" s="43">
        <v>22</v>
      </c>
      <c r="C26" s="5">
        <v>5840.551364058425</v>
      </c>
      <c r="D26" s="5">
        <v>6108.4557072931602</v>
      </c>
      <c r="E26" s="5">
        <v>6662.2221223027846</v>
      </c>
      <c r="F26" s="5">
        <v>2701.6964954962277</v>
      </c>
      <c r="G26" s="5">
        <v>5112.6318483997493</v>
      </c>
      <c r="H26" s="5">
        <v>4162.4026989765989</v>
      </c>
      <c r="I26" s="5">
        <v>4669.3756760219512</v>
      </c>
      <c r="J26" s="5">
        <v>5460.4248297441845</v>
      </c>
      <c r="K26" s="5">
        <v>5143.749276606206</v>
      </c>
      <c r="L26" s="5">
        <v>7304.4768171409269</v>
      </c>
      <c r="M26" s="5">
        <v>6436.6036406908097</v>
      </c>
      <c r="N26" s="5">
        <v>8364.8249875731526</v>
      </c>
      <c r="O26" s="5"/>
      <c r="P26" s="5">
        <v>8364.8249875731526</v>
      </c>
    </row>
    <row r="27" spans="2:16" x14ac:dyDescent="0.25">
      <c r="B27" s="43">
        <v>23</v>
      </c>
      <c r="C27" s="5">
        <v>8095.9510541633972</v>
      </c>
      <c r="D27" s="5">
        <v>6655.4523852276543</v>
      </c>
      <c r="E27" s="5">
        <v>6299.6270496072539</v>
      </c>
      <c r="F27" s="5">
        <v>3457.1713548001753</v>
      </c>
      <c r="G27" s="5">
        <v>4977.7316100721364</v>
      </c>
      <c r="H27" s="5">
        <v>3651.7533061824906</v>
      </c>
      <c r="I27" s="5">
        <v>4312.6632390509621</v>
      </c>
      <c r="J27" s="5">
        <v>5008.4409341315804</v>
      </c>
      <c r="K27" s="5">
        <v>4800.0979523464557</v>
      </c>
      <c r="L27" s="5">
        <v>5331.9639100286913</v>
      </c>
      <c r="M27" s="5">
        <v>5066.2312263025269</v>
      </c>
      <c r="N27" s="5">
        <v>8559.3584525483384</v>
      </c>
      <c r="O27" s="5"/>
      <c r="P27" s="5">
        <v>8559.3584525483384</v>
      </c>
    </row>
    <row r="28" spans="2:16" x14ac:dyDescent="0.25">
      <c r="B28" s="43">
        <v>24</v>
      </c>
      <c r="C28" s="5">
        <v>7146.5995419852516</v>
      </c>
      <c r="D28" s="5">
        <v>5840.8801492586463</v>
      </c>
      <c r="E28" s="5">
        <v>5797.3632501295833</v>
      </c>
      <c r="F28" s="5">
        <v>6250.9283691364508</v>
      </c>
      <c r="G28" s="5">
        <v>5156.8116918771011</v>
      </c>
      <c r="H28" s="5">
        <v>3383.980832651785</v>
      </c>
      <c r="I28" s="5">
        <v>5094.0526695166191</v>
      </c>
      <c r="J28" s="5">
        <v>5508.0144899665283</v>
      </c>
      <c r="K28" s="5">
        <v>5519.752609135252</v>
      </c>
      <c r="L28" s="5">
        <v>6403.5146962164108</v>
      </c>
      <c r="M28" s="5">
        <v>6840.7747825034676</v>
      </c>
      <c r="N28" s="5">
        <v>5866.2547840793413</v>
      </c>
      <c r="O28" s="5"/>
      <c r="P28" s="5">
        <v>7146.5995419852516</v>
      </c>
    </row>
    <row r="29" spans="2:16" x14ac:dyDescent="0.25">
      <c r="B29" s="43">
        <v>25</v>
      </c>
      <c r="C29" s="5">
        <v>7336.0017846392548</v>
      </c>
      <c r="D29" s="5">
        <v>6267.6560613857473</v>
      </c>
      <c r="E29" s="5">
        <v>5845.8870507277206</v>
      </c>
      <c r="F29" s="5">
        <v>5570.6413166378952</v>
      </c>
      <c r="G29" s="5">
        <v>5723.8141560074982</v>
      </c>
      <c r="H29" s="5">
        <v>4022.2574848634395</v>
      </c>
      <c r="I29" s="5">
        <v>4105.1699654286058</v>
      </c>
      <c r="J29" s="5">
        <v>5159.8174002907617</v>
      </c>
      <c r="K29" s="5">
        <v>6056.0930388142478</v>
      </c>
      <c r="L29" s="5">
        <v>6292.7911421855824</v>
      </c>
      <c r="M29" s="5">
        <v>6487.0196612217296</v>
      </c>
      <c r="N29" s="5">
        <v>7624.0544559488699</v>
      </c>
      <c r="O29" s="5"/>
      <c r="P29" s="5">
        <v>7624.0544559488699</v>
      </c>
    </row>
    <row r="30" spans="2:16" x14ac:dyDescent="0.25">
      <c r="B30" s="43">
        <v>26</v>
      </c>
      <c r="C30" s="5">
        <v>7067.4328934555197</v>
      </c>
      <c r="D30" s="5">
        <v>5503.8470391546616</v>
      </c>
      <c r="E30" s="5">
        <v>6548.8445095921234</v>
      </c>
      <c r="F30" s="5">
        <v>5380.3130050991786</v>
      </c>
      <c r="G30" s="5">
        <v>4921.9927356688167</v>
      </c>
      <c r="H30" s="5">
        <v>4726.0819963931935</v>
      </c>
      <c r="I30" s="5">
        <v>4261.2922032285278</v>
      </c>
      <c r="J30" s="5">
        <v>2641.0226779003278</v>
      </c>
      <c r="K30" s="5">
        <v>5326.4623254492726</v>
      </c>
      <c r="L30" s="5">
        <v>6184.9860809589954</v>
      </c>
      <c r="M30" s="5">
        <v>8323.5657234903483</v>
      </c>
      <c r="N30" s="5">
        <v>5821.8960211982048</v>
      </c>
      <c r="O30" s="5"/>
      <c r="P30" s="5">
        <v>8323.5657234903483</v>
      </c>
    </row>
    <row r="31" spans="2:16" x14ac:dyDescent="0.25">
      <c r="B31" s="43">
        <v>27</v>
      </c>
      <c r="C31" s="5">
        <v>7467.8750559776745</v>
      </c>
      <c r="D31" s="5">
        <v>7428.9670060400967</v>
      </c>
      <c r="E31" s="5">
        <v>7756.2807941881292</v>
      </c>
      <c r="F31" s="5">
        <v>5666.8839548159849</v>
      </c>
      <c r="G31" s="5">
        <v>3726.4089258151071</v>
      </c>
      <c r="H31" s="5">
        <v>4625.7776787024777</v>
      </c>
      <c r="I31" s="5">
        <v>3832.2301195617474</v>
      </c>
      <c r="J31" s="5">
        <v>3512.3562246504262</v>
      </c>
      <c r="K31" s="5">
        <v>4943.1761370659297</v>
      </c>
      <c r="L31" s="5">
        <v>5786.5011941571975</v>
      </c>
      <c r="M31" s="5">
        <v>6362.6898921501961</v>
      </c>
      <c r="N31" s="5">
        <v>7136.5162122305046</v>
      </c>
      <c r="O31" s="5"/>
      <c r="P31" s="5">
        <v>7756.2807941881292</v>
      </c>
    </row>
    <row r="32" spans="2:16" x14ac:dyDescent="0.25">
      <c r="B32" s="43">
        <v>28</v>
      </c>
      <c r="C32" s="5">
        <v>7412.5325858840515</v>
      </c>
      <c r="D32" s="5">
        <v>7399.7410799163554</v>
      </c>
      <c r="E32" s="5">
        <v>6341.4665293223225</v>
      </c>
      <c r="F32" s="5">
        <v>5039.3673839177864</v>
      </c>
      <c r="G32" s="5">
        <v>4099.1907518335356</v>
      </c>
      <c r="H32" s="5">
        <v>3871.6308721090172</v>
      </c>
      <c r="I32" s="5">
        <v>3691.9774674264045</v>
      </c>
      <c r="J32" s="5">
        <v>5501.6775608485004</v>
      </c>
      <c r="K32" s="5">
        <v>5931.2415884188667</v>
      </c>
      <c r="L32" s="5">
        <v>5672.5086154280143</v>
      </c>
      <c r="M32" s="5">
        <v>5989.762533728117</v>
      </c>
      <c r="N32" s="5">
        <v>7953.1821759934028</v>
      </c>
      <c r="O32" s="5"/>
      <c r="P32" s="5">
        <v>7953.1821759934028</v>
      </c>
    </row>
    <row r="33" spans="2:16" x14ac:dyDescent="0.25">
      <c r="B33" s="43">
        <v>29</v>
      </c>
      <c r="C33" s="5"/>
      <c r="D33" s="5">
        <v>7809.9516657681161</v>
      </c>
      <c r="E33" s="5">
        <v>6291.1426375747105</v>
      </c>
      <c r="F33" s="5">
        <v>4000.4564222099798</v>
      </c>
      <c r="G33" s="5">
        <v>3975.2090042164928</v>
      </c>
      <c r="H33" s="5">
        <v>4654.6039011754656</v>
      </c>
      <c r="I33" s="5">
        <v>3455.809262096489</v>
      </c>
      <c r="J33" s="5">
        <v>5894.7281828364466</v>
      </c>
      <c r="K33" s="5">
        <v>6146.8387977190287</v>
      </c>
      <c r="L33" s="5">
        <v>5221.178644841224</v>
      </c>
      <c r="M33" s="5">
        <v>7780.1709346730386</v>
      </c>
      <c r="N33" s="5">
        <v>6699.3684845845673</v>
      </c>
      <c r="O33" s="5"/>
      <c r="P33" s="5">
        <v>7809.9516657681161</v>
      </c>
    </row>
    <row r="34" spans="2:16" x14ac:dyDescent="0.25">
      <c r="B34" s="43">
        <v>30</v>
      </c>
      <c r="C34" s="5">
        <v>8594.2689670989712</v>
      </c>
      <c r="D34" s="5"/>
      <c r="E34" s="5">
        <v>6214.7918780261898</v>
      </c>
      <c r="F34" s="5">
        <v>4104.8244442673822</v>
      </c>
      <c r="G34" s="5">
        <v>4981.0897975565749</v>
      </c>
      <c r="H34" s="5">
        <v>3614.9636234309328</v>
      </c>
      <c r="I34" s="5">
        <v>4300.1821171447227</v>
      </c>
      <c r="J34" s="5">
        <v>5232.5098196786166</v>
      </c>
      <c r="K34" s="5">
        <v>3897.6605976417777</v>
      </c>
      <c r="L34" s="5">
        <v>5830.138731798208</v>
      </c>
      <c r="M34" s="5">
        <v>7775.0371410886328</v>
      </c>
      <c r="N34" s="5">
        <v>6140.3257543825348</v>
      </c>
      <c r="O34" s="5"/>
      <c r="P34" s="5">
        <v>8594.2689670989712</v>
      </c>
    </row>
    <row r="35" spans="2:16" x14ac:dyDescent="0.25">
      <c r="B35" s="43">
        <v>31</v>
      </c>
      <c r="C35" s="5">
        <v>7148.2298768286164</v>
      </c>
      <c r="D35" s="5"/>
      <c r="E35" s="5">
        <v>6122.2282147065052</v>
      </c>
      <c r="F35" s="5"/>
      <c r="G35" s="5">
        <v>5817.4977171981373</v>
      </c>
      <c r="H35" s="5"/>
      <c r="I35" s="5">
        <v>4399.4565113250719</v>
      </c>
      <c r="J35" s="5">
        <v>5367.6075011863359</v>
      </c>
      <c r="K35" s="5"/>
      <c r="L35" s="5">
        <v>6936.8833993391418</v>
      </c>
      <c r="M35" s="5"/>
      <c r="N35" s="5">
        <v>8161.4560148277815</v>
      </c>
      <c r="O35" s="5"/>
      <c r="P35" s="5">
        <v>8161.4560148277815</v>
      </c>
    </row>
    <row r="36" spans="2:16" x14ac:dyDescent="0.25">
      <c r="B36" s="43" t="s">
        <v>28</v>
      </c>
      <c r="C36" s="5"/>
      <c r="D36" s="5"/>
      <c r="E36" s="5"/>
      <c r="F36" s="5"/>
      <c r="G36" s="5"/>
      <c r="H36" s="5"/>
      <c r="I36" s="5"/>
      <c r="J36" s="5"/>
      <c r="K36" s="5"/>
      <c r="L36" s="5"/>
      <c r="M36" s="5"/>
      <c r="N36" s="5"/>
      <c r="O36" s="5"/>
      <c r="P36" s="5"/>
    </row>
    <row r="37" spans="2:16" x14ac:dyDescent="0.25">
      <c r="B37" s="44" t="s">
        <v>20</v>
      </c>
      <c r="C37" s="45">
        <v>9167.0462695299102</v>
      </c>
      <c r="D37" s="45">
        <v>8583.5734057870395</v>
      </c>
      <c r="E37" s="45">
        <v>8340.908351916114</v>
      </c>
      <c r="F37" s="45">
        <v>7112.5210596893849</v>
      </c>
      <c r="G37" s="45">
        <v>5873.0011850661067</v>
      </c>
      <c r="H37" s="45">
        <v>6189.2750225627788</v>
      </c>
      <c r="I37" s="45">
        <v>6054.1866043338596</v>
      </c>
      <c r="J37" s="45">
        <v>6823.8790199261784</v>
      </c>
      <c r="K37" s="45">
        <v>6239.1333800562898</v>
      </c>
      <c r="L37" s="45">
        <v>7304.4768171409269</v>
      </c>
      <c r="M37" s="45">
        <v>8798.521316014012</v>
      </c>
      <c r="N37" s="45">
        <v>9648.0376450295335</v>
      </c>
      <c r="O37" s="45"/>
      <c r="P37" s="45">
        <v>9648.0376450295335</v>
      </c>
    </row>
    <row r="39" spans="2:16" x14ac:dyDescent="0.25">
      <c r="C39" t="s">
        <v>4</v>
      </c>
      <c r="D39" t="s">
        <v>5</v>
      </c>
      <c r="E39" t="s">
        <v>6</v>
      </c>
      <c r="F39" t="s">
        <v>7</v>
      </c>
      <c r="G39" t="s">
        <v>0</v>
      </c>
      <c r="H39" t="s">
        <v>1</v>
      </c>
      <c r="I39" t="s">
        <v>2</v>
      </c>
      <c r="J39" t="s">
        <v>10</v>
      </c>
      <c r="K39" t="s">
        <v>19</v>
      </c>
      <c r="L39" t="s">
        <v>12</v>
      </c>
      <c r="M39" t="s">
        <v>13</v>
      </c>
      <c r="N39" t="s">
        <v>14</v>
      </c>
    </row>
    <row r="40" spans="2:16" x14ac:dyDescent="0.25">
      <c r="B40" t="s">
        <v>31</v>
      </c>
      <c r="C40">
        <f t="shared" ref="C40:N40" si="0">MIN(C5:C35)</f>
        <v>5603.7605862441924</v>
      </c>
      <c r="D40">
        <f t="shared" si="0"/>
        <v>5118.7770690475772</v>
      </c>
      <c r="E40">
        <f t="shared" si="0"/>
        <v>4687.2177869177322</v>
      </c>
      <c r="F40">
        <f t="shared" si="0"/>
        <v>2701.6964954962277</v>
      </c>
      <c r="G40">
        <f t="shared" si="0"/>
        <v>2487.2794678895407</v>
      </c>
      <c r="H40">
        <f t="shared" si="0"/>
        <v>2566.7855938281718</v>
      </c>
      <c r="I40">
        <f t="shared" si="0"/>
        <v>1722.6450434896724</v>
      </c>
      <c r="J40">
        <f t="shared" si="0"/>
        <v>2354.7621056395583</v>
      </c>
      <c r="K40">
        <f t="shared" si="0"/>
        <v>2767.047045052379</v>
      </c>
      <c r="L40">
        <f t="shared" si="0"/>
        <v>4423.1820999740048</v>
      </c>
      <c r="M40">
        <f t="shared" si="0"/>
        <v>4250.1884370404878</v>
      </c>
      <c r="N40">
        <f t="shared" si="0"/>
        <v>5821.8960211982048</v>
      </c>
    </row>
    <row r="41" spans="2:16" x14ac:dyDescent="0.25">
      <c r="B41" t="s">
        <v>32</v>
      </c>
      <c r="C41">
        <f>_xlfn.QUARTILE.EXC(C5:C35,1)</f>
        <v>6690.4737003408336</v>
      </c>
      <c r="D41">
        <f t="shared" ref="D41:N41" si="1">_xlfn.QUARTILE.EXC(D5:D35,1)</f>
        <v>6341.17042919292</v>
      </c>
      <c r="E41">
        <f t="shared" si="1"/>
        <v>6181.3969633844063</v>
      </c>
      <c r="F41">
        <f t="shared" si="1"/>
        <v>5542.0849597118886</v>
      </c>
      <c r="G41">
        <f t="shared" si="1"/>
        <v>4370.3875568160656</v>
      </c>
      <c r="H41">
        <f t="shared" si="1"/>
        <v>3375.5908307476911</v>
      </c>
      <c r="I41">
        <f t="shared" si="1"/>
        <v>3658.882532456726</v>
      </c>
      <c r="J41">
        <f t="shared" si="1"/>
        <v>5008.4409341315804</v>
      </c>
      <c r="K41">
        <f t="shared" si="1"/>
        <v>4787.8868302157234</v>
      </c>
      <c r="L41">
        <f t="shared" si="1"/>
        <v>5032.3375444847516</v>
      </c>
      <c r="M41">
        <f t="shared" si="1"/>
        <v>5958.3392655074522</v>
      </c>
      <c r="N41">
        <f t="shared" si="1"/>
        <v>6699.3684845845673</v>
      </c>
    </row>
    <row r="42" spans="2:16" x14ac:dyDescent="0.25">
      <c r="B42" t="s">
        <v>35</v>
      </c>
      <c r="C42">
        <f>_xlfn.QUARTILE.EXC(C5:C35,2)</f>
        <v>7203.5335536953589</v>
      </c>
      <c r="D42">
        <f t="shared" ref="D42:N42" si="2">_xlfn.QUARTILE.EXC(D5:D35,2)</f>
        <v>6770.6920822521024</v>
      </c>
      <c r="E42">
        <f t="shared" si="2"/>
        <v>6719.0014027442194</v>
      </c>
      <c r="F42">
        <f t="shared" si="2"/>
        <v>5736.8888603029591</v>
      </c>
      <c r="G42">
        <f t="shared" si="2"/>
        <v>5101.1113721294096</v>
      </c>
      <c r="H42">
        <f t="shared" si="2"/>
        <v>4162.410117889618</v>
      </c>
      <c r="I42">
        <f t="shared" si="2"/>
        <v>4136.227671972214</v>
      </c>
      <c r="J42">
        <f t="shared" si="2"/>
        <v>5522.7004092924508</v>
      </c>
      <c r="K42">
        <f t="shared" si="2"/>
        <v>5463.5569855704307</v>
      </c>
      <c r="L42">
        <f t="shared" si="2"/>
        <v>5529.4457485355342</v>
      </c>
      <c r="M42">
        <f t="shared" si="2"/>
        <v>6399.6467664205029</v>
      </c>
      <c r="N42">
        <f t="shared" si="2"/>
        <v>7394.7271456416129</v>
      </c>
    </row>
    <row r="43" spans="2:16" x14ac:dyDescent="0.25">
      <c r="B43" t="s">
        <v>33</v>
      </c>
      <c r="C43">
        <f>_xlfn.QUARTILE.EXC(C5:C35,3)</f>
        <v>7641.9430909046805</v>
      </c>
      <c r="D43">
        <f t="shared" ref="D43:N43" si="3">_xlfn.QUARTILE.EXC(D5:D35,3)</f>
        <v>7120.516662161328</v>
      </c>
      <c r="E43">
        <f t="shared" si="3"/>
        <v>7710.6556814783253</v>
      </c>
      <c r="F43">
        <f t="shared" si="3"/>
        <v>6305.4944306840762</v>
      </c>
      <c r="G43">
        <f t="shared" si="3"/>
        <v>5364.2776932961606</v>
      </c>
      <c r="H43">
        <f t="shared" si="3"/>
        <v>4761.322336450723</v>
      </c>
      <c r="I43">
        <f t="shared" si="3"/>
        <v>4669.3756760219512</v>
      </c>
      <c r="J43">
        <f t="shared" si="3"/>
        <v>5879.4721067236314</v>
      </c>
      <c r="K43">
        <f t="shared" si="3"/>
        <v>5826.2362542144765</v>
      </c>
      <c r="L43">
        <f t="shared" si="3"/>
        <v>6007.6152030351041</v>
      </c>
      <c r="M43">
        <f t="shared" si="3"/>
        <v>6938.5670664623258</v>
      </c>
      <c r="N43">
        <f t="shared" si="3"/>
        <v>8161.4560148277815</v>
      </c>
    </row>
    <row r="44" spans="2:16" x14ac:dyDescent="0.25">
      <c r="B44" s="46">
        <v>0.95</v>
      </c>
      <c r="C44">
        <f t="shared" ref="C44:N44" si="4">_xlfn.PERCENTILE.INC(C5:C35,0.95)</f>
        <v>8811.3199730371416</v>
      </c>
      <c r="D44">
        <f t="shared" si="4"/>
        <v>7669.6409769899974</v>
      </c>
      <c r="E44">
        <f t="shared" si="4"/>
        <v>8098.349667015902</v>
      </c>
      <c r="F44">
        <f t="shared" si="4"/>
        <v>6801.0265506221576</v>
      </c>
      <c r="G44">
        <f t="shared" si="4"/>
        <v>5813.2416873212951</v>
      </c>
      <c r="H44">
        <f t="shared" si="4"/>
        <v>5581.4656489925037</v>
      </c>
      <c r="I44">
        <f t="shared" si="4"/>
        <v>5650.9075996793363</v>
      </c>
      <c r="J44">
        <f t="shared" si="4"/>
        <v>6491.9367533584937</v>
      </c>
      <c r="K44">
        <f t="shared" si="4"/>
        <v>6150.1499836087814</v>
      </c>
      <c r="L44">
        <f t="shared" si="4"/>
        <v>6760.749016900756</v>
      </c>
      <c r="M44">
        <f t="shared" si="4"/>
        <v>8161.636548546755</v>
      </c>
      <c r="N44">
        <f t="shared" si="4"/>
        <v>8667.5452869764922</v>
      </c>
    </row>
    <row r="45" spans="2:16" x14ac:dyDescent="0.25">
      <c r="B45" t="s">
        <v>34</v>
      </c>
      <c r="C45">
        <f t="shared" ref="C45:N45" si="5">MAX(C5:C35)</f>
        <v>9167.0462695299102</v>
      </c>
      <c r="D45">
        <f t="shared" si="5"/>
        <v>8583.5734057870395</v>
      </c>
      <c r="E45">
        <f t="shared" si="5"/>
        <v>8340.908351916114</v>
      </c>
      <c r="F45">
        <f t="shared" si="5"/>
        <v>7112.5210596893849</v>
      </c>
      <c r="G45">
        <f t="shared" si="5"/>
        <v>5873.0011850661067</v>
      </c>
      <c r="H45">
        <f t="shared" si="5"/>
        <v>6189.2750225627788</v>
      </c>
      <c r="I45">
        <f t="shared" si="5"/>
        <v>6054.1866043338596</v>
      </c>
      <c r="J45">
        <f t="shared" si="5"/>
        <v>6823.8790199261784</v>
      </c>
      <c r="K45">
        <f t="shared" si="5"/>
        <v>6239.1333800562898</v>
      </c>
      <c r="L45">
        <f t="shared" si="5"/>
        <v>7304.4768171409269</v>
      </c>
      <c r="M45">
        <f t="shared" si="5"/>
        <v>8798.521316014012</v>
      </c>
      <c r="N45">
        <f t="shared" si="5"/>
        <v>9648.0376450295335</v>
      </c>
    </row>
    <row r="47" spans="2:16" x14ac:dyDescent="0.25">
      <c r="B47" t="s">
        <v>30</v>
      </c>
      <c r="C47">
        <f t="shared" ref="C47:N47" si="6">AVERAGE(C5:C35)</f>
        <v>7185.2737327135537</v>
      </c>
      <c r="D47">
        <f t="shared" si="6"/>
        <v>6719.1355482454637</v>
      </c>
      <c r="E47">
        <f t="shared" si="6"/>
        <v>6786.5045420902807</v>
      </c>
      <c r="F47">
        <f t="shared" si="6"/>
        <v>5668.9008498341309</v>
      </c>
      <c r="G47">
        <f t="shared" si="6"/>
        <v>4858.5989959483031</v>
      </c>
      <c r="H47">
        <f t="shared" si="6"/>
        <v>4185.8284380542855</v>
      </c>
      <c r="I47">
        <f t="shared" si="6"/>
        <v>4084.3234734359744</v>
      </c>
      <c r="J47">
        <f t="shared" si="6"/>
        <v>5303.3294410683684</v>
      </c>
      <c r="K47">
        <f t="shared" si="6"/>
        <v>5240.4384269660823</v>
      </c>
      <c r="L47">
        <f t="shared" si="6"/>
        <v>5571.5308795048168</v>
      </c>
      <c r="M47">
        <f t="shared" si="6"/>
        <v>6453.9820274395888</v>
      </c>
      <c r="N47">
        <f t="shared" si="6"/>
        <v>7418.3976036805971</v>
      </c>
    </row>
    <row r="48" spans="2:16" x14ac:dyDescent="0.25">
      <c r="C48" t="s">
        <v>4</v>
      </c>
      <c r="D48" t="s">
        <v>5</v>
      </c>
      <c r="E48" t="s">
        <v>6</v>
      </c>
      <c r="F48" t="s">
        <v>7</v>
      </c>
      <c r="G48" t="s">
        <v>0</v>
      </c>
      <c r="H48" t="s">
        <v>1</v>
      </c>
      <c r="I48" t="s">
        <v>2</v>
      </c>
      <c r="J48" t="s">
        <v>10</v>
      </c>
      <c r="K48" t="s">
        <v>19</v>
      </c>
      <c r="L48" t="s">
        <v>12</v>
      </c>
      <c r="M48" t="s">
        <v>13</v>
      </c>
      <c r="N48" t="s">
        <v>14</v>
      </c>
    </row>
    <row r="49" spans="2:14" x14ac:dyDescent="0.25">
      <c r="B49" t="s">
        <v>31</v>
      </c>
      <c r="C49">
        <f>C40</f>
        <v>5603.7605862441924</v>
      </c>
      <c r="D49">
        <f t="shared" ref="D49:N49" si="7">D40</f>
        <v>5118.7770690475772</v>
      </c>
      <c r="E49">
        <f t="shared" si="7"/>
        <v>4687.2177869177322</v>
      </c>
      <c r="F49">
        <f t="shared" si="7"/>
        <v>2701.6964954962277</v>
      </c>
      <c r="G49">
        <f t="shared" si="7"/>
        <v>2487.2794678895407</v>
      </c>
      <c r="H49">
        <f t="shared" si="7"/>
        <v>2566.7855938281718</v>
      </c>
      <c r="I49">
        <f t="shared" si="7"/>
        <v>1722.6450434896724</v>
      </c>
      <c r="J49">
        <f t="shared" si="7"/>
        <v>2354.7621056395583</v>
      </c>
      <c r="K49">
        <f t="shared" si="7"/>
        <v>2767.047045052379</v>
      </c>
      <c r="L49">
        <f t="shared" si="7"/>
        <v>4423.1820999740048</v>
      </c>
      <c r="M49">
        <f t="shared" si="7"/>
        <v>4250.1884370404878</v>
      </c>
      <c r="N49">
        <f t="shared" si="7"/>
        <v>5821.8960211982048</v>
      </c>
    </row>
    <row r="50" spans="2:14" x14ac:dyDescent="0.25">
      <c r="B50" t="s">
        <v>32</v>
      </c>
      <c r="C50">
        <f>C41-C40</f>
        <v>1086.7131140966412</v>
      </c>
      <c r="D50">
        <f t="shared" ref="D50:N50" si="8">D41-D40</f>
        <v>1222.3933601453427</v>
      </c>
      <c r="E50">
        <f t="shared" si="8"/>
        <v>1494.1791764666741</v>
      </c>
      <c r="F50">
        <f t="shared" si="8"/>
        <v>2840.3884642156609</v>
      </c>
      <c r="G50">
        <f t="shared" si="8"/>
        <v>1883.1080889265249</v>
      </c>
      <c r="H50">
        <f t="shared" si="8"/>
        <v>808.8052369195193</v>
      </c>
      <c r="I50">
        <f t="shared" si="8"/>
        <v>1936.2374889670537</v>
      </c>
      <c r="J50">
        <f t="shared" si="8"/>
        <v>2653.6788284920221</v>
      </c>
      <c r="K50">
        <f t="shared" si="8"/>
        <v>2020.8397851633445</v>
      </c>
      <c r="L50">
        <f t="shared" si="8"/>
        <v>609.15544451074675</v>
      </c>
      <c r="M50">
        <f t="shared" si="8"/>
        <v>1708.1508284669644</v>
      </c>
      <c r="N50">
        <f t="shared" si="8"/>
        <v>877.47246338636251</v>
      </c>
    </row>
    <row r="51" spans="2:14" x14ac:dyDescent="0.25">
      <c r="B51" t="s">
        <v>35</v>
      </c>
      <c r="C51">
        <f>C42-C41</f>
        <v>513.05985335452533</v>
      </c>
      <c r="D51">
        <f t="shared" ref="D51:N51" si="9">D42-D41</f>
        <v>429.52165305918243</v>
      </c>
      <c r="E51">
        <f t="shared" si="9"/>
        <v>537.60443935981311</v>
      </c>
      <c r="F51">
        <f t="shared" si="9"/>
        <v>194.80390059107049</v>
      </c>
      <c r="G51">
        <f t="shared" si="9"/>
        <v>730.72381531334395</v>
      </c>
      <c r="H51">
        <f t="shared" si="9"/>
        <v>786.81928714192691</v>
      </c>
      <c r="I51">
        <f t="shared" si="9"/>
        <v>477.34513951548797</v>
      </c>
      <c r="J51">
        <f t="shared" si="9"/>
        <v>514.25947516087035</v>
      </c>
      <c r="K51">
        <f t="shared" si="9"/>
        <v>675.67015535470728</v>
      </c>
      <c r="L51">
        <f t="shared" si="9"/>
        <v>497.10820405078266</v>
      </c>
      <c r="M51">
        <f t="shared" si="9"/>
        <v>441.30750091305072</v>
      </c>
      <c r="N51">
        <f t="shared" si="9"/>
        <v>695.35866105704554</v>
      </c>
    </row>
    <row r="52" spans="2:14" x14ac:dyDescent="0.25">
      <c r="B52" t="s">
        <v>33</v>
      </c>
      <c r="C52">
        <f>C43-C42</f>
        <v>438.40953720932157</v>
      </c>
      <c r="D52">
        <f t="shared" ref="D52:N52" si="10">D43-D42</f>
        <v>349.82457990922558</v>
      </c>
      <c r="E52">
        <f t="shared" si="10"/>
        <v>991.6542787341059</v>
      </c>
      <c r="F52">
        <f t="shared" si="10"/>
        <v>568.6055703811171</v>
      </c>
      <c r="G52">
        <f t="shared" si="10"/>
        <v>263.166321166751</v>
      </c>
      <c r="H52">
        <f t="shared" si="10"/>
        <v>598.91221856110496</v>
      </c>
      <c r="I52">
        <f t="shared" si="10"/>
        <v>533.14800404973721</v>
      </c>
      <c r="J52">
        <f t="shared" si="10"/>
        <v>356.77169743118066</v>
      </c>
      <c r="K52">
        <f t="shared" si="10"/>
        <v>362.67926864404581</v>
      </c>
      <c r="L52">
        <f t="shared" si="10"/>
        <v>478.16945449956984</v>
      </c>
      <c r="M52">
        <f t="shared" si="10"/>
        <v>538.92030004182288</v>
      </c>
      <c r="N52">
        <f t="shared" si="10"/>
        <v>766.72886918616859</v>
      </c>
    </row>
    <row r="53" spans="2:14" x14ac:dyDescent="0.25">
      <c r="B53" t="s">
        <v>77</v>
      </c>
      <c r="C53">
        <f>C44-C43</f>
        <v>1169.3768821324611</v>
      </c>
      <c r="D53">
        <f t="shared" ref="D53:N53" si="11">D44-D43</f>
        <v>549.12431482866941</v>
      </c>
      <c r="E53">
        <f t="shared" si="11"/>
        <v>387.69398553757674</v>
      </c>
      <c r="F53">
        <f t="shared" si="11"/>
        <v>495.53211993808145</v>
      </c>
      <c r="G53">
        <f t="shared" si="11"/>
        <v>448.96399402513453</v>
      </c>
      <c r="H53">
        <f t="shared" si="11"/>
        <v>820.14331254178069</v>
      </c>
      <c r="I53">
        <f t="shared" si="11"/>
        <v>981.53192365738505</v>
      </c>
      <c r="J53">
        <f t="shared" si="11"/>
        <v>612.46464663486222</v>
      </c>
      <c r="K53">
        <f t="shared" si="11"/>
        <v>323.91372939430494</v>
      </c>
      <c r="L53">
        <f t="shared" si="11"/>
        <v>753.13381386565197</v>
      </c>
      <c r="M53">
        <f t="shared" si="11"/>
        <v>1223.0694820844292</v>
      </c>
      <c r="N53">
        <f t="shared" si="11"/>
        <v>506.08927214871073</v>
      </c>
    </row>
    <row r="54" spans="2:14" x14ac:dyDescent="0.25">
      <c r="B54" t="s">
        <v>78</v>
      </c>
      <c r="C54">
        <f>C45-C44</f>
        <v>355.7262964927686</v>
      </c>
      <c r="D54">
        <f t="shared" ref="D54:N54" si="12">D45-D44</f>
        <v>913.93242879704212</v>
      </c>
      <c r="E54">
        <f t="shared" si="12"/>
        <v>242.55868490021203</v>
      </c>
      <c r="F54">
        <f t="shared" si="12"/>
        <v>311.49450906722723</v>
      </c>
      <c r="G54">
        <f t="shared" si="12"/>
        <v>59.759497744811597</v>
      </c>
      <c r="H54">
        <f t="shared" si="12"/>
        <v>607.80937357027506</v>
      </c>
      <c r="I54">
        <f t="shared" si="12"/>
        <v>403.27900465452331</v>
      </c>
      <c r="J54">
        <f t="shared" si="12"/>
        <v>331.94226656768478</v>
      </c>
      <c r="K54">
        <f t="shared" si="12"/>
        <v>88.983396447508312</v>
      </c>
      <c r="L54">
        <f t="shared" si="12"/>
        <v>543.72780024017084</v>
      </c>
      <c r="M54">
        <f t="shared" si="12"/>
        <v>636.88476746725701</v>
      </c>
      <c r="N54">
        <f t="shared" si="12"/>
        <v>980.49235805304124</v>
      </c>
    </row>
    <row r="59" spans="2:14" x14ac:dyDescent="0.25">
      <c r="C59" t="s">
        <v>4</v>
      </c>
      <c r="D59" t="s">
        <v>5</v>
      </c>
      <c r="E59" t="s">
        <v>6</v>
      </c>
      <c r="F59" t="s">
        <v>7</v>
      </c>
      <c r="G59" t="s">
        <v>0</v>
      </c>
      <c r="H59" t="s">
        <v>1</v>
      </c>
      <c r="I59" t="s">
        <v>2</v>
      </c>
      <c r="J59" t="s">
        <v>10</v>
      </c>
      <c r="K59" t="s">
        <v>19</v>
      </c>
      <c r="L59" t="s">
        <v>12</v>
      </c>
      <c r="M59" t="s">
        <v>13</v>
      </c>
      <c r="N59" t="s">
        <v>14</v>
      </c>
    </row>
    <row r="60" spans="2:14" x14ac:dyDescent="0.25">
      <c r="B60" t="s">
        <v>31</v>
      </c>
      <c r="C60">
        <f>MIN(C5:C35)</f>
        <v>5603.7605862441924</v>
      </c>
      <c r="D60">
        <f t="shared" ref="D60:N60" si="13">MIN(D5:D35)</f>
        <v>5118.7770690475772</v>
      </c>
      <c r="E60">
        <f t="shared" si="13"/>
        <v>4687.2177869177322</v>
      </c>
      <c r="F60">
        <f t="shared" si="13"/>
        <v>2701.6964954962277</v>
      </c>
      <c r="G60">
        <f t="shared" si="13"/>
        <v>2487.2794678895407</v>
      </c>
      <c r="H60">
        <f t="shared" si="13"/>
        <v>2566.7855938281718</v>
      </c>
      <c r="I60">
        <f t="shared" si="13"/>
        <v>1722.6450434896724</v>
      </c>
      <c r="J60">
        <f t="shared" si="13"/>
        <v>2354.7621056395583</v>
      </c>
      <c r="K60">
        <f t="shared" si="13"/>
        <v>2767.047045052379</v>
      </c>
      <c r="L60">
        <f t="shared" si="13"/>
        <v>4423.1820999740048</v>
      </c>
      <c r="M60">
        <f t="shared" si="13"/>
        <v>4250.1884370404878</v>
      </c>
      <c r="N60">
        <f t="shared" si="13"/>
        <v>5821.8960211982048</v>
      </c>
    </row>
    <row r="61" spans="2:14" x14ac:dyDescent="0.25">
      <c r="B61" t="s">
        <v>34</v>
      </c>
      <c r="C61">
        <f>MAX(C5:C35)</f>
        <v>9167.0462695299102</v>
      </c>
      <c r="D61">
        <f t="shared" ref="D61:N61" si="14">MAX(D5:D35)</f>
        <v>8583.5734057870395</v>
      </c>
      <c r="E61">
        <f t="shared" si="14"/>
        <v>8340.908351916114</v>
      </c>
      <c r="F61">
        <f t="shared" si="14"/>
        <v>7112.5210596893849</v>
      </c>
      <c r="G61">
        <f t="shared" si="14"/>
        <v>5873.0011850661067</v>
      </c>
      <c r="H61">
        <f t="shared" si="14"/>
        <v>6189.2750225627788</v>
      </c>
      <c r="I61">
        <f t="shared" si="14"/>
        <v>6054.1866043338596</v>
      </c>
      <c r="J61">
        <f t="shared" si="14"/>
        <v>6823.8790199261784</v>
      </c>
      <c r="K61">
        <f t="shared" si="14"/>
        <v>6239.1333800562898</v>
      </c>
      <c r="L61">
        <f t="shared" si="14"/>
        <v>7304.4768171409269</v>
      </c>
      <c r="M61">
        <f t="shared" si="14"/>
        <v>8798.521316014012</v>
      </c>
      <c r="N61">
        <f t="shared" si="14"/>
        <v>9648.0376450295335</v>
      </c>
    </row>
    <row r="62" spans="2:14" x14ac:dyDescent="0.25">
      <c r="B62" t="s">
        <v>36</v>
      </c>
      <c r="C62">
        <f>AVERAGE(C5:C35)+STDEV(C5:C35)*1.96</f>
        <v>8944.2004141116304</v>
      </c>
      <c r="D62">
        <f t="shared" ref="D62:N62" si="15">AVERAGE(D5:D35)+STDEV(D5:D35)*1.96</f>
        <v>8107.7184735147448</v>
      </c>
      <c r="E62">
        <f t="shared" si="15"/>
        <v>8666.9197267022791</v>
      </c>
      <c r="F62">
        <f t="shared" si="15"/>
        <v>7602.1597882159667</v>
      </c>
      <c r="G62">
        <f t="shared" si="15"/>
        <v>6514.0015319101467</v>
      </c>
      <c r="H62">
        <f t="shared" si="15"/>
        <v>5934.7105997625958</v>
      </c>
      <c r="I62">
        <f t="shared" si="15"/>
        <v>6019.074246617346</v>
      </c>
      <c r="J62">
        <f t="shared" si="15"/>
        <v>7284.4433511234429</v>
      </c>
      <c r="K62">
        <f t="shared" si="15"/>
        <v>6824.0968205983872</v>
      </c>
      <c r="L62">
        <f t="shared" si="15"/>
        <v>6954.3782716278893</v>
      </c>
      <c r="M62">
        <f t="shared" si="15"/>
        <v>8497.1450444791099</v>
      </c>
      <c r="N62">
        <f t="shared" si="15"/>
        <v>9272.1883448679346</v>
      </c>
    </row>
    <row r="63" spans="2:14" x14ac:dyDescent="0.25">
      <c r="B63" t="s">
        <v>37</v>
      </c>
      <c r="C63">
        <f>AVERAGE(C5:C35)-STDEV(C5:C35)*1.96</f>
        <v>5426.3470513154771</v>
      </c>
      <c r="D63">
        <f t="shared" ref="D63:N63" si="16">AVERAGE(D5:D35)-STDEV(D5:D35)*1.96</f>
        <v>5330.5526229761826</v>
      </c>
      <c r="E63">
        <f t="shared" si="16"/>
        <v>4906.0893574782831</v>
      </c>
      <c r="F63">
        <f t="shared" si="16"/>
        <v>3735.6419114522951</v>
      </c>
      <c r="G63">
        <f t="shared" si="16"/>
        <v>3203.1964599864596</v>
      </c>
      <c r="H63">
        <f t="shared" si="16"/>
        <v>2436.9462763459751</v>
      </c>
      <c r="I63">
        <f t="shared" si="16"/>
        <v>2149.5727002546028</v>
      </c>
      <c r="J63">
        <f t="shared" si="16"/>
        <v>3322.2155310132939</v>
      </c>
      <c r="K63">
        <f t="shared" si="16"/>
        <v>3656.7800333337773</v>
      </c>
      <c r="L63">
        <f t="shared" si="16"/>
        <v>4188.6834873817443</v>
      </c>
      <c r="M63">
        <f t="shared" si="16"/>
        <v>4410.8190104000678</v>
      </c>
      <c r="N63">
        <f t="shared" si="16"/>
        <v>5564.6068624932595</v>
      </c>
    </row>
    <row r="65" spans="2:6" x14ac:dyDescent="0.25">
      <c r="C65" t="s">
        <v>31</v>
      </c>
      <c r="D65" t="s">
        <v>36</v>
      </c>
      <c r="E65" t="s">
        <v>37</v>
      </c>
      <c r="F65" t="s">
        <v>34</v>
      </c>
    </row>
    <row r="66" spans="2:6" x14ac:dyDescent="0.25">
      <c r="B66" t="s">
        <v>4</v>
      </c>
      <c r="C66">
        <v>5968.7026277346849</v>
      </c>
      <c r="D66">
        <v>10197.942502228754</v>
      </c>
      <c r="E66">
        <v>5847.0135109153216</v>
      </c>
      <c r="F66">
        <v>10295.153147580284</v>
      </c>
    </row>
    <row r="67" spans="2:6" x14ac:dyDescent="0.25">
      <c r="B67" t="s">
        <v>5</v>
      </c>
      <c r="C67">
        <v>5773.4273950969255</v>
      </c>
      <c r="D67">
        <v>9223.8048630259273</v>
      </c>
      <c r="E67">
        <v>5785.3011599407228</v>
      </c>
      <c r="F67">
        <v>9821.4479550879114</v>
      </c>
    </row>
    <row r="68" spans="2:6" x14ac:dyDescent="0.25">
      <c r="B68" t="s">
        <v>6</v>
      </c>
      <c r="C68">
        <v>5166.0260068579628</v>
      </c>
      <c r="D68">
        <v>10305.079296295971</v>
      </c>
      <c r="E68">
        <v>5493.0405785330795</v>
      </c>
      <c r="F68">
        <v>10020.626430011394</v>
      </c>
    </row>
    <row r="69" spans="2:6" x14ac:dyDescent="0.25">
      <c r="B69" t="s">
        <v>7</v>
      </c>
      <c r="C69">
        <v>3218.7932815023341</v>
      </c>
      <c r="D69">
        <v>9210.2814903992257</v>
      </c>
      <c r="E69">
        <v>4085.7057105927279</v>
      </c>
      <c r="F69">
        <v>8623.4877300144981</v>
      </c>
    </row>
    <row r="70" spans="2:6" x14ac:dyDescent="0.25">
      <c r="B70" t="s">
        <v>0</v>
      </c>
      <c r="C70">
        <v>3139.5987259910798</v>
      </c>
      <c r="D70">
        <v>6810.1054571224113</v>
      </c>
      <c r="E70">
        <v>3787.0030475933518</v>
      </c>
      <c r="F70">
        <v>7127.0141485409258</v>
      </c>
    </row>
    <row r="71" spans="2:6" x14ac:dyDescent="0.25">
      <c r="B71" t="s">
        <v>1</v>
      </c>
      <c r="C71">
        <v>2973.9351350627185</v>
      </c>
      <c r="D71">
        <v>5761.31497884292</v>
      </c>
      <c r="E71">
        <v>2724.9873723515316</v>
      </c>
      <c r="F71">
        <v>6060.6554221578699</v>
      </c>
    </row>
    <row r="72" spans="2:6" x14ac:dyDescent="0.25">
      <c r="B72" t="s">
        <v>2</v>
      </c>
      <c r="C72">
        <v>1940.2703367795766</v>
      </c>
      <c r="D72">
        <v>5807.7634262210213</v>
      </c>
      <c r="E72">
        <v>2310.194309499766</v>
      </c>
      <c r="F72">
        <v>5853.7265737133021</v>
      </c>
    </row>
    <row r="73" spans="2:6" x14ac:dyDescent="0.25">
      <c r="B73" t="s">
        <v>10</v>
      </c>
      <c r="C73">
        <v>2544.3310800435211</v>
      </c>
      <c r="D73">
        <v>7192.2941565979208</v>
      </c>
      <c r="E73">
        <v>3556.5571602528025</v>
      </c>
      <c r="F73">
        <v>6725.5187018518809</v>
      </c>
    </row>
    <row r="74" spans="2:6" x14ac:dyDescent="0.25">
      <c r="B74" t="s">
        <v>19</v>
      </c>
      <c r="C74">
        <v>2873.2231041856685</v>
      </c>
      <c r="D74">
        <v>7110.6856637353494</v>
      </c>
      <c r="E74">
        <v>3818.6968290218692</v>
      </c>
      <c r="F74">
        <v>6461.3019912505624</v>
      </c>
    </row>
    <row r="75" spans="2:6" x14ac:dyDescent="0.25">
      <c r="B75" t="s">
        <v>12</v>
      </c>
      <c r="C75">
        <v>4962.1717101867725</v>
      </c>
      <c r="D75">
        <v>8095.6065625130932</v>
      </c>
      <c r="E75">
        <v>4411.6780169957538</v>
      </c>
      <c r="F75">
        <v>8610.2019604750894</v>
      </c>
    </row>
    <row r="76" spans="2:6" x14ac:dyDescent="0.25">
      <c r="B76" t="s">
        <v>13</v>
      </c>
      <c r="C76">
        <v>4383.0088391451172</v>
      </c>
      <c r="D76">
        <v>10160.536815102421</v>
      </c>
      <c r="E76">
        <v>4836.6993234054353</v>
      </c>
      <c r="F76">
        <v>10403.051976818329</v>
      </c>
    </row>
    <row r="77" spans="2:6" x14ac:dyDescent="0.25">
      <c r="B77" t="s">
        <v>14</v>
      </c>
      <c r="C77">
        <v>6755.6547890602742</v>
      </c>
      <c r="D77">
        <v>10548.912818407671</v>
      </c>
      <c r="E77">
        <v>6392.7058852585087</v>
      </c>
      <c r="F77">
        <v>11110.827447701744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8"/>
  <sheetViews>
    <sheetView topLeftCell="I1" workbookViewId="0">
      <selection activeCell="M4" sqref="M4:M368"/>
    </sheetView>
  </sheetViews>
  <sheetFormatPr defaultRowHeight="15" x14ac:dyDescent="0.25"/>
  <cols>
    <col min="3" max="5" width="17" bestFit="1" customWidth="1"/>
    <col min="9" max="9" width="12" bestFit="1" customWidth="1"/>
    <col min="10" max="10" width="11" bestFit="1" customWidth="1"/>
    <col min="11" max="13" width="17" bestFit="1" customWidth="1"/>
    <col min="14" max="14" width="22.42578125" bestFit="1" customWidth="1"/>
    <col min="17" max="17" width="10.28515625" bestFit="1" customWidth="1"/>
  </cols>
  <sheetData>
    <row r="1" spans="1:22" x14ac:dyDescent="0.25">
      <c r="C1" t="s">
        <v>76</v>
      </c>
    </row>
    <row r="3" spans="1:22" x14ac:dyDescent="0.25">
      <c r="A3" t="s">
        <v>18</v>
      </c>
      <c r="B3" t="s">
        <v>21</v>
      </c>
      <c r="C3" t="s">
        <v>25</v>
      </c>
      <c r="D3" t="s">
        <v>61</v>
      </c>
      <c r="E3" t="s">
        <v>62</v>
      </c>
      <c r="I3" t="s">
        <v>22</v>
      </c>
      <c r="J3" t="s">
        <v>23</v>
      </c>
      <c r="K3" t="s">
        <v>24</v>
      </c>
      <c r="L3" t="s">
        <v>26</v>
      </c>
      <c r="M3" t="s">
        <v>63</v>
      </c>
      <c r="N3" t="s">
        <v>64</v>
      </c>
      <c r="O3" t="s">
        <v>65</v>
      </c>
    </row>
    <row r="4" spans="1:22" x14ac:dyDescent="0.25">
      <c r="A4" s="8" t="s">
        <v>4</v>
      </c>
      <c r="B4" s="7">
        <v>1</v>
      </c>
      <c r="C4" s="5">
        <v>7516.5218732778121</v>
      </c>
      <c r="D4" s="5">
        <v>8164.3999364274714</v>
      </c>
      <c r="E4" s="5">
        <v>8804.2579323286736</v>
      </c>
      <c r="I4">
        <v>1</v>
      </c>
      <c r="J4" s="4">
        <v>2.7397260273972603E-3</v>
      </c>
      <c r="K4" s="5">
        <v>1722.6450434896724</v>
      </c>
      <c r="L4" s="5">
        <v>1801.8039344124991</v>
      </c>
      <c r="M4" s="5">
        <v>2419.036342656007</v>
      </c>
      <c r="N4">
        <f t="shared" ref="N4:N67" si="0">L4-K4</f>
        <v>79.158890922826686</v>
      </c>
      <c r="O4">
        <f t="shared" ref="O4:O67" si="1">M4-L4</f>
        <v>617.23240824350796</v>
      </c>
    </row>
    <row r="5" spans="1:22" x14ac:dyDescent="0.25">
      <c r="A5" s="8" t="s">
        <v>4</v>
      </c>
      <c r="B5" s="7">
        <v>2</v>
      </c>
      <c r="C5" s="5">
        <v>6780.1970532953528</v>
      </c>
      <c r="D5" s="5">
        <v>7405.2559686228851</v>
      </c>
      <c r="E5" s="5">
        <v>7966.7349912261743</v>
      </c>
      <c r="I5">
        <v>2</v>
      </c>
      <c r="J5" s="4">
        <v>5.4794520547945206E-3</v>
      </c>
      <c r="K5" s="5">
        <v>2354.7621056395583</v>
      </c>
      <c r="L5" s="5">
        <v>2347.0355923627321</v>
      </c>
      <c r="M5" s="5">
        <v>2704.1173114464509</v>
      </c>
      <c r="N5">
        <f t="shared" si="0"/>
        <v>-7.7265132768261537</v>
      </c>
      <c r="O5">
        <f t="shared" si="1"/>
        <v>357.08171908371878</v>
      </c>
      <c r="R5" t="s">
        <v>24</v>
      </c>
      <c r="S5" t="s">
        <v>26</v>
      </c>
      <c r="T5" t="s">
        <v>63</v>
      </c>
      <c r="U5" t="s">
        <v>64</v>
      </c>
      <c r="V5" t="s">
        <v>65</v>
      </c>
    </row>
    <row r="6" spans="1:22" x14ac:dyDescent="0.25">
      <c r="A6" s="8" t="s">
        <v>4</v>
      </c>
      <c r="B6" s="7">
        <v>3</v>
      </c>
      <c r="C6" s="5">
        <v>5874.1258550985149</v>
      </c>
      <c r="D6" s="5">
        <v>6020.6049724521617</v>
      </c>
      <c r="E6" s="5">
        <v>6131.2417638062616</v>
      </c>
      <c r="I6">
        <v>3</v>
      </c>
      <c r="J6" s="4">
        <v>8.21917808219178E-3</v>
      </c>
      <c r="K6" s="5">
        <v>2487.2794678895407</v>
      </c>
      <c r="L6" s="5">
        <v>2376.8264488417262</v>
      </c>
      <c r="M6" s="5">
        <v>2749.4646243243624</v>
      </c>
      <c r="N6">
        <f t="shared" si="0"/>
        <v>-110.45301904781445</v>
      </c>
      <c r="O6">
        <f t="shared" si="1"/>
        <v>372.63817548263614</v>
      </c>
      <c r="Q6" t="s">
        <v>31</v>
      </c>
      <c r="R6">
        <f t="shared" ref="R6:T6" si="2">MIN(K4:K368)</f>
        <v>1722.6450434896724</v>
      </c>
      <c r="S6">
        <f t="shared" si="2"/>
        <v>1801.8039344124991</v>
      </c>
      <c r="T6">
        <f t="shared" si="2"/>
        <v>2419.036342656007</v>
      </c>
      <c r="U6">
        <f>MIN(N4:N368)</f>
        <v>-110.45301904781445</v>
      </c>
      <c r="V6">
        <f>MIN(O4:O368)</f>
        <v>99.01024156019048</v>
      </c>
    </row>
    <row r="7" spans="1:22" x14ac:dyDescent="0.25">
      <c r="A7" s="8" t="s">
        <v>4</v>
      </c>
      <c r="B7" s="7">
        <v>4</v>
      </c>
      <c r="C7" s="5">
        <v>5928.2678241725371</v>
      </c>
      <c r="D7" s="5">
        <v>5989.5391614746732</v>
      </c>
      <c r="E7" s="5">
        <v>6058.935851598766</v>
      </c>
      <c r="I7">
        <v>4</v>
      </c>
      <c r="J7" s="4">
        <v>1.0958904109589041E-2</v>
      </c>
      <c r="K7" s="5">
        <v>2544.3658391391036</v>
      </c>
      <c r="L7" s="5">
        <v>2499.1431047922451</v>
      </c>
      <c r="M7" s="5">
        <v>2782.0713712625075</v>
      </c>
      <c r="N7">
        <f t="shared" si="0"/>
        <v>-45.222734346858488</v>
      </c>
      <c r="O7">
        <f t="shared" si="1"/>
        <v>282.92826647026232</v>
      </c>
      <c r="Q7" t="s">
        <v>32</v>
      </c>
      <c r="R7">
        <f t="shared" ref="R7:T7" si="3">_xlfn.QUARTILE.EXC(K4:K368,1)</f>
        <v>4944.0081577832098</v>
      </c>
      <c r="S7">
        <f t="shared" si="3"/>
        <v>5021.2374352903971</v>
      </c>
      <c r="T7">
        <f t="shared" si="3"/>
        <v>5174.5601818750965</v>
      </c>
      <c r="U7">
        <f>_xlfn.QUARTILE.EXC(N4:N368,1)</f>
        <v>128.91491445377869</v>
      </c>
      <c r="V7">
        <f>_xlfn.QUARTILE.EXC(O4:O368,1)</f>
        <v>158.61021403258019</v>
      </c>
    </row>
    <row r="8" spans="1:22" x14ac:dyDescent="0.25">
      <c r="A8" s="8" t="s">
        <v>4</v>
      </c>
      <c r="B8" s="7">
        <v>5</v>
      </c>
      <c r="C8" s="5">
        <v>5603.7605862441924</v>
      </c>
      <c r="D8" s="5">
        <v>5684.4059656948884</v>
      </c>
      <c r="E8" s="5">
        <v>5779.681504322296</v>
      </c>
      <c r="I8">
        <v>5</v>
      </c>
      <c r="J8" s="4">
        <v>1.3698630136986301E-2</v>
      </c>
      <c r="K8" s="5">
        <v>2558.5619391174077</v>
      </c>
      <c r="L8" s="5">
        <v>2528.7331838091377</v>
      </c>
      <c r="M8" s="5">
        <v>2866.8703891185905</v>
      </c>
      <c r="N8">
        <f t="shared" si="0"/>
        <v>-29.828755308270047</v>
      </c>
      <c r="O8">
        <f t="shared" si="1"/>
        <v>338.13720530945284</v>
      </c>
      <c r="Q8" t="s">
        <v>35</v>
      </c>
      <c r="R8">
        <f t="shared" ref="R8:T8" si="4">_xlfn.QUARTILE.EXC(K4:K368,2)</f>
        <v>5821.8960211982048</v>
      </c>
      <c r="S8">
        <f t="shared" si="4"/>
        <v>6005.0246524774338</v>
      </c>
      <c r="T8">
        <f t="shared" si="4"/>
        <v>6291.9661074205578</v>
      </c>
      <c r="U8">
        <f>_xlfn.QUARTILE.EXC(N4:N368,2)</f>
        <v>254.77457604290612</v>
      </c>
      <c r="V8">
        <f>_xlfn.QUARTILE.EXC(O4:O368,2)</f>
        <v>267.89956734041698</v>
      </c>
    </row>
    <row r="9" spans="1:22" x14ac:dyDescent="0.25">
      <c r="A9" s="8" t="s">
        <v>4</v>
      </c>
      <c r="B9" s="7">
        <v>6</v>
      </c>
      <c r="C9" s="5">
        <v>5934.9870578260052</v>
      </c>
      <c r="D9" s="5">
        <v>6005.0246524774338</v>
      </c>
      <c r="E9" s="5">
        <v>6090.538729603737</v>
      </c>
      <c r="I9">
        <v>6</v>
      </c>
      <c r="J9" s="4">
        <v>1.643835616438356E-2</v>
      </c>
      <c r="K9" s="5">
        <v>2566.7855938281718</v>
      </c>
      <c r="L9" s="5">
        <v>2543.9691933404938</v>
      </c>
      <c r="M9" s="5">
        <v>2934.2978851580883</v>
      </c>
      <c r="N9">
        <f t="shared" si="0"/>
        <v>-22.816400487678038</v>
      </c>
      <c r="O9">
        <f t="shared" si="1"/>
        <v>390.32869181759452</v>
      </c>
      <c r="Q9" t="s">
        <v>33</v>
      </c>
      <c r="R9">
        <f t="shared" ref="R9:T9" si="5">_xlfn.QUARTILE.EXC(K4:K368,3)</f>
        <v>6737.1509927999741</v>
      </c>
      <c r="S9">
        <f t="shared" si="5"/>
        <v>7325.2729802324466</v>
      </c>
      <c r="T9">
        <f t="shared" si="5"/>
        <v>7862.9690087114996</v>
      </c>
      <c r="U9">
        <f>_xlfn.QUARTILE.EXC(N4:N368,3)</f>
        <v>600.21224579592126</v>
      </c>
      <c r="V9">
        <f>_xlfn.QUARTILE.EXC(O4:O368,3)</f>
        <v>539.74694286751037</v>
      </c>
    </row>
    <row r="10" spans="1:22" x14ac:dyDescent="0.25">
      <c r="A10" s="8" t="s">
        <v>4</v>
      </c>
      <c r="B10" s="7">
        <v>7</v>
      </c>
      <c r="C10" s="5">
        <v>6701.8601093962898</v>
      </c>
      <c r="D10" s="5">
        <v>7223.2992633073227</v>
      </c>
      <c r="E10" s="5">
        <v>7850.8233781965209</v>
      </c>
      <c r="I10">
        <v>7</v>
      </c>
      <c r="J10" s="4">
        <v>1.9178082191780823E-2</v>
      </c>
      <c r="K10" s="5">
        <v>2636.3366001261747</v>
      </c>
      <c r="L10" s="5">
        <v>2663.7052292704939</v>
      </c>
      <c r="M10" s="5">
        <v>3034.7810659072566</v>
      </c>
      <c r="N10">
        <f t="shared" si="0"/>
        <v>27.368629144319129</v>
      </c>
      <c r="O10">
        <f t="shared" si="1"/>
        <v>371.07583663676269</v>
      </c>
      <c r="Q10" t="s">
        <v>66</v>
      </c>
      <c r="R10">
        <f>K350</f>
        <v>8056.4594846507607</v>
      </c>
      <c r="S10">
        <f t="shared" ref="S10:V10" si="6">L350</f>
        <v>8940.1615895014838</v>
      </c>
      <c r="T10">
        <f t="shared" si="6"/>
        <v>9650.5307747751358</v>
      </c>
      <c r="U10">
        <f t="shared" si="6"/>
        <v>883.70210485072312</v>
      </c>
      <c r="V10">
        <f t="shared" si="6"/>
        <v>710.36918527365196</v>
      </c>
    </row>
    <row r="11" spans="1:22" x14ac:dyDescent="0.25">
      <c r="A11" s="8" t="s">
        <v>4</v>
      </c>
      <c r="B11" s="7">
        <v>8</v>
      </c>
      <c r="C11" s="5">
        <v>8988.9071597138282</v>
      </c>
      <c r="D11" s="5">
        <v>9986.3119698732953</v>
      </c>
      <c r="E11" s="5">
        <v>10854.102655795105</v>
      </c>
      <c r="I11">
        <v>8</v>
      </c>
      <c r="J11" s="4">
        <v>2.1917808219178082E-2</v>
      </c>
      <c r="K11" s="5">
        <v>2641.0226779003278</v>
      </c>
      <c r="L11" s="5">
        <v>2754.8737776559974</v>
      </c>
      <c r="M11" s="5">
        <v>3157.8750210333274</v>
      </c>
      <c r="N11">
        <f t="shared" si="0"/>
        <v>113.85109975566957</v>
      </c>
      <c r="O11">
        <f t="shared" si="1"/>
        <v>403.00124337732996</v>
      </c>
      <c r="Q11" t="s">
        <v>34</v>
      </c>
      <c r="R11">
        <f>MAX(K4:K368)</f>
        <v>9648.0376450295335</v>
      </c>
      <c r="S11">
        <f>MAX(L4:L368)</f>
        <v>10558.631951278287</v>
      </c>
      <c r="T11">
        <f>MAX(M4:M368)</f>
        <v>11305.682473494413</v>
      </c>
      <c r="U11">
        <f>MAX(N4:N368)</f>
        <v>1018.3195368209381</v>
      </c>
      <c r="V11">
        <f>MAX(O4:O368)</f>
        <v>909.06841897497361</v>
      </c>
    </row>
    <row r="12" spans="1:22" x14ac:dyDescent="0.25">
      <c r="A12" s="8" t="s">
        <v>4</v>
      </c>
      <c r="B12" s="7">
        <v>9</v>
      </c>
      <c r="C12" s="5">
        <v>7258.8372305621015</v>
      </c>
      <c r="D12" s="5">
        <v>7372.4431463997935</v>
      </c>
      <c r="E12" s="5">
        <v>7480.7931898198949</v>
      </c>
      <c r="I12">
        <v>9</v>
      </c>
      <c r="J12" s="4">
        <v>2.4657534246575342E-2</v>
      </c>
      <c r="K12" s="5">
        <v>2701.6964954962277</v>
      </c>
      <c r="L12" s="5">
        <v>2943.1731159613846</v>
      </c>
      <c r="M12" s="5">
        <v>3193.7020285602193</v>
      </c>
      <c r="N12">
        <f t="shared" si="0"/>
        <v>241.47662046515688</v>
      </c>
      <c r="O12">
        <f t="shared" si="1"/>
        <v>250.52891259883472</v>
      </c>
    </row>
    <row r="13" spans="1:22" x14ac:dyDescent="0.25">
      <c r="A13" s="8" t="s">
        <v>4</v>
      </c>
      <c r="B13" s="7">
        <v>10</v>
      </c>
      <c r="C13" s="5">
        <v>7318.262062385129</v>
      </c>
      <c r="D13" s="5">
        <v>8067.1102157279602</v>
      </c>
      <c r="E13" s="5">
        <v>8857.4679802609317</v>
      </c>
      <c r="I13">
        <v>10</v>
      </c>
      <c r="J13" s="4">
        <v>2.7397260273972601E-2</v>
      </c>
      <c r="K13" s="5">
        <v>2744.516369138255</v>
      </c>
      <c r="L13" s="5">
        <v>3058.3028904013481</v>
      </c>
      <c r="M13" s="5">
        <v>3326.2024577417651</v>
      </c>
      <c r="N13">
        <f t="shared" si="0"/>
        <v>313.78652126309316</v>
      </c>
      <c r="O13">
        <f t="shared" si="1"/>
        <v>267.89956734041698</v>
      </c>
    </row>
    <row r="14" spans="1:22" x14ac:dyDescent="0.25">
      <c r="A14" s="8" t="s">
        <v>4</v>
      </c>
      <c r="B14" s="7">
        <v>11</v>
      </c>
      <c r="C14" s="5">
        <v>6955.3435414649248</v>
      </c>
      <c r="D14" s="5">
        <v>7827.4136473217186</v>
      </c>
      <c r="E14" s="5">
        <v>8576.2242378043775</v>
      </c>
      <c r="I14">
        <v>11</v>
      </c>
      <c r="J14" s="4">
        <v>3.0136986301369864E-2</v>
      </c>
      <c r="K14" s="5">
        <v>2767.047045052379</v>
      </c>
      <c r="L14" s="5">
        <v>3311.2811457704338</v>
      </c>
      <c r="M14" s="5">
        <v>3429.1541819251579</v>
      </c>
      <c r="N14">
        <f t="shared" si="0"/>
        <v>544.23410071805483</v>
      </c>
      <c r="O14">
        <f t="shared" si="1"/>
        <v>117.8730361547241</v>
      </c>
    </row>
    <row r="15" spans="1:22" x14ac:dyDescent="0.25">
      <c r="A15" s="8" t="s">
        <v>4</v>
      </c>
      <c r="B15" s="7">
        <v>12</v>
      </c>
      <c r="C15" s="5">
        <v>6656.3144731744651</v>
      </c>
      <c r="D15" s="5">
        <v>7598.5994897960263</v>
      </c>
      <c r="E15" s="5">
        <v>8460.4740508104987</v>
      </c>
      <c r="I15">
        <v>12</v>
      </c>
      <c r="J15" s="4">
        <v>3.287671232876712E-2</v>
      </c>
      <c r="K15" s="5">
        <v>2781.1101959621992</v>
      </c>
      <c r="L15" s="5">
        <v>3333.9020199043334</v>
      </c>
      <c r="M15" s="5">
        <v>3466.3455236060436</v>
      </c>
      <c r="N15">
        <f t="shared" si="0"/>
        <v>552.79182394213422</v>
      </c>
      <c r="O15">
        <f t="shared" si="1"/>
        <v>132.44350370171014</v>
      </c>
    </row>
    <row r="16" spans="1:22" x14ac:dyDescent="0.25">
      <c r="A16" s="8" t="s">
        <v>4</v>
      </c>
      <c r="B16" s="7">
        <v>13</v>
      </c>
      <c r="C16" s="5">
        <v>6887.7522892220622</v>
      </c>
      <c r="D16" s="5">
        <v>7450.5408583114404</v>
      </c>
      <c r="E16" s="5">
        <v>8189.4523849168363</v>
      </c>
      <c r="I16">
        <v>13</v>
      </c>
      <c r="J16" s="4">
        <v>3.5616438356164383E-2</v>
      </c>
      <c r="K16" s="5">
        <v>2810.3247873222426</v>
      </c>
      <c r="L16" s="5">
        <v>3369.0744056276853</v>
      </c>
      <c r="M16" s="5">
        <v>3490.2846068494437</v>
      </c>
      <c r="N16">
        <f t="shared" si="0"/>
        <v>558.74961830544271</v>
      </c>
      <c r="O16">
        <f t="shared" si="1"/>
        <v>121.21020122175833</v>
      </c>
    </row>
    <row r="17" spans="1:15" x14ac:dyDescent="0.25">
      <c r="A17" s="8" t="s">
        <v>4</v>
      </c>
      <c r="B17" s="7">
        <v>14</v>
      </c>
      <c r="C17" s="5">
        <v>7259.7560915344111</v>
      </c>
      <c r="D17" s="5">
        <v>8178.3890490057493</v>
      </c>
      <c r="E17" s="5">
        <v>8918.0536867825613</v>
      </c>
      <c r="I17">
        <v>14</v>
      </c>
      <c r="J17" s="4">
        <v>3.8356164383561646E-2</v>
      </c>
      <c r="K17" s="5">
        <v>3014.7470856967338</v>
      </c>
      <c r="L17" s="5">
        <v>3388.184059996518</v>
      </c>
      <c r="M17" s="5">
        <v>3520.3138856658261</v>
      </c>
      <c r="N17">
        <f t="shared" si="0"/>
        <v>373.4369742997842</v>
      </c>
      <c r="O17">
        <f t="shared" si="1"/>
        <v>132.12982566930805</v>
      </c>
    </row>
    <row r="18" spans="1:15" x14ac:dyDescent="0.25">
      <c r="A18" s="8" t="s">
        <v>4</v>
      </c>
      <c r="B18" s="7">
        <v>15</v>
      </c>
      <c r="C18" s="5">
        <v>9167.0462695299102</v>
      </c>
      <c r="D18" s="5">
        <v>10113.032271538112</v>
      </c>
      <c r="E18" s="5">
        <v>10877.411859980042</v>
      </c>
      <c r="I18">
        <v>15</v>
      </c>
      <c r="J18" s="4">
        <v>4.1095890410958902E-2</v>
      </c>
      <c r="K18" s="5">
        <v>3033.6309404027488</v>
      </c>
      <c r="L18" s="5">
        <v>3389.4840397480511</v>
      </c>
      <c r="M18" s="5">
        <v>3577.3442556473747</v>
      </c>
      <c r="N18">
        <f t="shared" si="0"/>
        <v>355.85309934530233</v>
      </c>
      <c r="O18">
        <f t="shared" si="1"/>
        <v>187.86021589932352</v>
      </c>
    </row>
    <row r="19" spans="1:15" x14ac:dyDescent="0.25">
      <c r="A19" s="8" t="s">
        <v>4</v>
      </c>
      <c r="B19" s="7">
        <v>16</v>
      </c>
      <c r="C19" s="5">
        <v>8100.9489031522789</v>
      </c>
      <c r="D19" s="5">
        <v>8880.6049841405402</v>
      </c>
      <c r="E19" s="5">
        <v>9560.7845099549086</v>
      </c>
      <c r="I19">
        <v>16</v>
      </c>
      <c r="J19" s="4">
        <v>4.3835616438356165E-2</v>
      </c>
      <c r="K19" s="5">
        <v>3204.5745512636277</v>
      </c>
      <c r="L19" s="5">
        <v>3405.1738567165921</v>
      </c>
      <c r="M19" s="5">
        <v>3626.9969155732251</v>
      </c>
      <c r="N19">
        <f t="shared" si="0"/>
        <v>200.59930545296447</v>
      </c>
      <c r="O19">
        <f t="shared" si="1"/>
        <v>221.823058856633</v>
      </c>
    </row>
    <row r="20" spans="1:15" x14ac:dyDescent="0.25">
      <c r="A20" s="8" t="s">
        <v>4</v>
      </c>
      <c r="B20" s="7">
        <v>17</v>
      </c>
      <c r="C20" s="5">
        <v>7893.6804048907106</v>
      </c>
      <c r="D20" s="5">
        <v>8227.0660968416378</v>
      </c>
      <c r="E20" s="5">
        <v>8776.5313307345132</v>
      </c>
      <c r="I20">
        <v>17</v>
      </c>
      <c r="J20" s="4">
        <v>4.6575342465753428E-2</v>
      </c>
      <c r="K20" s="5">
        <v>3252.0574606266418</v>
      </c>
      <c r="L20" s="5">
        <v>3415.4787079327252</v>
      </c>
      <c r="M20" s="5">
        <v>3765.7840710383789</v>
      </c>
      <c r="N20">
        <f t="shared" si="0"/>
        <v>163.42124730608339</v>
      </c>
      <c r="O20">
        <f t="shared" si="1"/>
        <v>350.30536310565367</v>
      </c>
    </row>
    <row r="21" spans="1:15" x14ac:dyDescent="0.25">
      <c r="A21" s="8" t="s">
        <v>4</v>
      </c>
      <c r="B21" s="7">
        <v>18</v>
      </c>
      <c r="C21" s="5">
        <v>7801.4991510726868</v>
      </c>
      <c r="D21" s="5">
        <v>8664.9325746374489</v>
      </c>
      <c r="E21" s="5">
        <v>9379.8348370628628</v>
      </c>
      <c r="I21">
        <v>18</v>
      </c>
      <c r="J21" s="4">
        <v>4.9315068493150684E-2</v>
      </c>
      <c r="K21" s="5">
        <v>3274.8602301155224</v>
      </c>
      <c r="L21" s="5">
        <v>3427.2173251227541</v>
      </c>
      <c r="M21" s="5">
        <v>3781.3157792174497</v>
      </c>
      <c r="N21">
        <f t="shared" si="0"/>
        <v>152.35709500723169</v>
      </c>
      <c r="O21">
        <f t="shared" si="1"/>
        <v>354.09845409469563</v>
      </c>
    </row>
    <row r="22" spans="1:15" x14ac:dyDescent="0.25">
      <c r="A22" s="8" t="s">
        <v>4</v>
      </c>
      <c r="B22" s="7">
        <v>19</v>
      </c>
      <c r="C22" s="5">
        <v>7588.7577375153451</v>
      </c>
      <c r="D22" s="5">
        <v>8066.1381183083686</v>
      </c>
      <c r="E22" s="5">
        <v>8846.8628655087487</v>
      </c>
      <c r="I22">
        <v>19</v>
      </c>
      <c r="J22" s="4">
        <v>5.2054794520547946E-2</v>
      </c>
      <c r="K22" s="5">
        <v>3350.4208250354095</v>
      </c>
      <c r="L22" s="5">
        <v>3545.6959633065817</v>
      </c>
      <c r="M22" s="5">
        <v>3795.4084334118961</v>
      </c>
      <c r="N22">
        <f t="shared" si="0"/>
        <v>195.27513827117218</v>
      </c>
      <c r="O22">
        <f t="shared" si="1"/>
        <v>249.71247010531442</v>
      </c>
    </row>
    <row r="23" spans="1:15" x14ac:dyDescent="0.25">
      <c r="A23" s="8" t="s">
        <v>4</v>
      </c>
      <c r="B23" s="7">
        <v>20</v>
      </c>
      <c r="C23" s="5">
        <v>7130.1465133184101</v>
      </c>
      <c r="D23" s="5">
        <v>7212.4361908361971</v>
      </c>
      <c r="E23" s="5">
        <v>7310.8138154090339</v>
      </c>
      <c r="I23">
        <v>20</v>
      </c>
      <c r="J23" s="4">
        <v>5.4794520547945202E-2</v>
      </c>
      <c r="K23" s="5">
        <v>3383.980832651785</v>
      </c>
      <c r="L23" s="5">
        <v>3605.7118913995728</v>
      </c>
      <c r="M23" s="5">
        <v>3811.443916676697</v>
      </c>
      <c r="N23">
        <f t="shared" si="0"/>
        <v>221.73105874778776</v>
      </c>
      <c r="O23">
        <f t="shared" si="1"/>
        <v>205.73202527712419</v>
      </c>
    </row>
    <row r="24" spans="1:15" x14ac:dyDescent="0.25">
      <c r="A24" s="8" t="s">
        <v>4</v>
      </c>
      <c r="B24" s="7">
        <v>21</v>
      </c>
      <c r="C24" s="5">
        <v>6101.7966704685168</v>
      </c>
      <c r="D24" s="5">
        <v>6502.2476433175434</v>
      </c>
      <c r="E24" s="5">
        <v>6973.2290287077776</v>
      </c>
      <c r="I24">
        <v>21</v>
      </c>
      <c r="J24" s="4">
        <v>5.7534246575342465E-2</v>
      </c>
      <c r="K24" s="5">
        <v>3424.8639272761211</v>
      </c>
      <c r="L24" s="5">
        <v>3606.265329384456</v>
      </c>
      <c r="M24" s="5">
        <v>3866.0777985515779</v>
      </c>
      <c r="N24">
        <f t="shared" si="0"/>
        <v>181.40140210833488</v>
      </c>
      <c r="O24">
        <f t="shared" si="1"/>
        <v>259.81246916712189</v>
      </c>
    </row>
    <row r="25" spans="1:15" x14ac:dyDescent="0.25">
      <c r="A25" s="8" t="s">
        <v>4</v>
      </c>
      <c r="B25" s="7">
        <v>22</v>
      </c>
      <c r="C25" s="5">
        <v>5840.551364058425</v>
      </c>
      <c r="D25" s="5">
        <v>6337.5212305663335</v>
      </c>
      <c r="E25" s="5">
        <v>6612.3315888012985</v>
      </c>
      <c r="I25">
        <v>22</v>
      </c>
      <c r="J25" s="4">
        <v>6.0273972602739728E-2</v>
      </c>
      <c r="K25" s="5">
        <v>3455.809262096489</v>
      </c>
      <c r="L25" s="5">
        <v>3632.1330086426933</v>
      </c>
      <c r="M25" s="5">
        <v>3934.3535068135643</v>
      </c>
      <c r="N25">
        <f t="shared" si="0"/>
        <v>176.32374654620435</v>
      </c>
      <c r="O25">
        <f t="shared" si="1"/>
        <v>302.220498170871</v>
      </c>
    </row>
    <row r="26" spans="1:15" x14ac:dyDescent="0.25">
      <c r="A26" s="8" t="s">
        <v>4</v>
      </c>
      <c r="B26" s="7">
        <v>23</v>
      </c>
      <c r="C26" s="5">
        <v>8095.9510541633972</v>
      </c>
      <c r="D26" s="5">
        <v>8195.6637659031949</v>
      </c>
      <c r="E26" s="5">
        <v>8316.8468224489443</v>
      </c>
      <c r="I26">
        <v>23</v>
      </c>
      <c r="J26" s="4">
        <v>6.3013698630136991E-2</v>
      </c>
      <c r="K26" s="5">
        <v>3457.1713548001753</v>
      </c>
      <c r="L26" s="5">
        <v>3730.1076614385529</v>
      </c>
      <c r="M26" s="5">
        <v>3965.4201934774574</v>
      </c>
      <c r="N26">
        <f t="shared" si="0"/>
        <v>272.93630663837757</v>
      </c>
      <c r="O26">
        <f t="shared" si="1"/>
        <v>235.31253203890446</v>
      </c>
    </row>
    <row r="27" spans="1:15" x14ac:dyDescent="0.25">
      <c r="A27" s="8" t="s">
        <v>4</v>
      </c>
      <c r="B27" s="7">
        <v>24</v>
      </c>
      <c r="C27" s="5">
        <v>7146.5995419852516</v>
      </c>
      <c r="D27" s="5">
        <v>7274.085856861162</v>
      </c>
      <c r="E27" s="5">
        <v>7368.589459566716</v>
      </c>
      <c r="I27">
        <v>24</v>
      </c>
      <c r="J27" s="4">
        <v>6.575342465753424E-2</v>
      </c>
      <c r="K27" s="5">
        <v>3512.3562246504262</v>
      </c>
      <c r="L27" s="5">
        <v>3748.0592974124629</v>
      </c>
      <c r="M27" s="5">
        <v>3969.2965302789344</v>
      </c>
      <c r="N27">
        <f t="shared" si="0"/>
        <v>235.70307276203675</v>
      </c>
      <c r="O27">
        <f t="shared" si="1"/>
        <v>221.23723286647146</v>
      </c>
    </row>
    <row r="28" spans="1:15" x14ac:dyDescent="0.25">
      <c r="A28" s="8" t="s">
        <v>4</v>
      </c>
      <c r="B28" s="7">
        <v>25</v>
      </c>
      <c r="C28" s="5">
        <v>7336.0017846392548</v>
      </c>
      <c r="D28" s="5">
        <v>7408.3935693457679</v>
      </c>
      <c r="E28" s="5">
        <v>7497.8209841015341</v>
      </c>
      <c r="I28">
        <v>25</v>
      </c>
      <c r="J28" s="4">
        <v>6.8493150684931503E-2</v>
      </c>
      <c r="K28" s="5">
        <v>3524.8153193853395</v>
      </c>
      <c r="L28" s="5">
        <v>3820.2643422617839</v>
      </c>
      <c r="M28" s="5">
        <v>3999.6043303338738</v>
      </c>
      <c r="N28">
        <f t="shared" si="0"/>
        <v>295.44902287644436</v>
      </c>
      <c r="O28">
        <f t="shared" si="1"/>
        <v>179.33998807208991</v>
      </c>
    </row>
    <row r="29" spans="1:15" x14ac:dyDescent="0.25">
      <c r="A29" s="8" t="s">
        <v>4</v>
      </c>
      <c r="B29" s="7">
        <v>26</v>
      </c>
      <c r="C29" s="5">
        <v>7067.4328934555197</v>
      </c>
      <c r="D29" s="5">
        <v>7627.2563436877172</v>
      </c>
      <c r="E29" s="5">
        <v>8614.4565920463065</v>
      </c>
      <c r="I29">
        <v>26</v>
      </c>
      <c r="J29" s="4">
        <v>7.1232876712328766E-2</v>
      </c>
      <c r="K29" s="5">
        <v>3614.9636234309328</v>
      </c>
      <c r="L29" s="5">
        <v>3862.1091079494145</v>
      </c>
      <c r="M29" s="5">
        <v>4008.5460759713533</v>
      </c>
      <c r="N29">
        <f t="shared" si="0"/>
        <v>247.14548451848168</v>
      </c>
      <c r="O29">
        <f t="shared" si="1"/>
        <v>146.43696802193881</v>
      </c>
    </row>
    <row r="30" spans="1:15" x14ac:dyDescent="0.25">
      <c r="A30" s="8" t="s">
        <v>4</v>
      </c>
      <c r="B30" s="7">
        <v>27</v>
      </c>
      <c r="C30" s="5">
        <v>7467.8750559776745</v>
      </c>
      <c r="D30" s="5">
        <v>8570.7221355183829</v>
      </c>
      <c r="E30" s="5">
        <v>9586.3285206360742</v>
      </c>
      <c r="I30">
        <v>27</v>
      </c>
      <c r="J30" s="4">
        <v>7.3972602739726029E-2</v>
      </c>
      <c r="K30" s="5">
        <v>3651.7533061824906</v>
      </c>
      <c r="L30" s="5">
        <v>3880.0739385882189</v>
      </c>
      <c r="M30" s="5">
        <v>4036.9482166189227</v>
      </c>
      <c r="N30">
        <f t="shared" si="0"/>
        <v>228.32063240572825</v>
      </c>
      <c r="O30">
        <f t="shared" si="1"/>
        <v>156.87427803070386</v>
      </c>
    </row>
    <row r="31" spans="1:15" x14ac:dyDescent="0.25">
      <c r="A31" s="8" t="s">
        <v>4</v>
      </c>
      <c r="B31" s="7">
        <v>28</v>
      </c>
      <c r="C31" s="5">
        <v>7412.5325858840515</v>
      </c>
      <c r="D31" s="5">
        <v>8471.362460280212</v>
      </c>
      <c r="E31" s="5">
        <v>9369.0219890973494</v>
      </c>
      <c r="I31">
        <v>28</v>
      </c>
      <c r="J31" s="4">
        <v>7.6712328767123292E-2</v>
      </c>
      <c r="K31" s="5">
        <v>3658.882532456726</v>
      </c>
      <c r="L31" s="5">
        <v>3899.3832655407823</v>
      </c>
      <c r="M31" s="5">
        <v>4049.0445496282846</v>
      </c>
      <c r="N31">
        <f t="shared" si="0"/>
        <v>240.50073308405626</v>
      </c>
      <c r="O31">
        <f t="shared" si="1"/>
        <v>149.66128408750228</v>
      </c>
    </row>
    <row r="32" spans="1:15" x14ac:dyDescent="0.25">
      <c r="A32" s="8" t="s">
        <v>4</v>
      </c>
      <c r="B32" s="7">
        <v>30</v>
      </c>
      <c r="C32" s="5">
        <v>8594.2689670989712</v>
      </c>
      <c r="D32" s="5">
        <v>9688.0099662017019</v>
      </c>
      <c r="E32" s="5">
        <v>10725.909271809924</v>
      </c>
      <c r="I32">
        <v>29</v>
      </c>
      <c r="J32" s="4">
        <v>7.9452054794520555E-2</v>
      </c>
      <c r="K32" s="5">
        <v>3691.9774674264045</v>
      </c>
      <c r="L32" s="5">
        <v>3916.66568792217</v>
      </c>
      <c r="M32" s="5">
        <v>4108.118607706976</v>
      </c>
      <c r="N32">
        <f t="shared" si="0"/>
        <v>224.68822049576556</v>
      </c>
      <c r="O32">
        <f t="shared" si="1"/>
        <v>191.452919784806</v>
      </c>
    </row>
    <row r="33" spans="1:15" x14ac:dyDescent="0.25">
      <c r="A33" s="8" t="s">
        <v>4</v>
      </c>
      <c r="B33" s="7">
        <v>31</v>
      </c>
      <c r="C33" s="5">
        <v>7148.2298768286164</v>
      </c>
      <c r="D33" s="5">
        <v>8204.4368328868295</v>
      </c>
      <c r="E33" s="5">
        <v>9220.6886040754725</v>
      </c>
      <c r="I33">
        <v>30</v>
      </c>
      <c r="J33" s="4">
        <v>8.2191780821917804E-2</v>
      </c>
      <c r="K33" s="5">
        <v>3709.3629257146131</v>
      </c>
      <c r="L33" s="5">
        <v>3932.01585298809</v>
      </c>
      <c r="M33" s="5">
        <v>4128.2469319625925</v>
      </c>
      <c r="N33">
        <f t="shared" si="0"/>
        <v>222.65292727347696</v>
      </c>
      <c r="O33">
        <f t="shared" si="1"/>
        <v>196.23107897450245</v>
      </c>
    </row>
    <row r="34" spans="1:15" x14ac:dyDescent="0.25">
      <c r="A34" s="8" t="s">
        <v>5</v>
      </c>
      <c r="B34" s="7">
        <v>1</v>
      </c>
      <c r="C34" s="5">
        <v>6781.4899660995288</v>
      </c>
      <c r="D34" s="5">
        <v>7820.1923478086574</v>
      </c>
      <c r="E34" s="5">
        <v>8798.4314137590845</v>
      </c>
      <c r="I34">
        <v>31</v>
      </c>
      <c r="J34" s="4">
        <v>8.4931506849315067E-2</v>
      </c>
      <c r="K34" s="5">
        <v>3726.4089258151071</v>
      </c>
      <c r="L34" s="5">
        <v>3952.6555217998539</v>
      </c>
      <c r="M34" s="5">
        <v>4136.8501856847142</v>
      </c>
      <c r="N34">
        <f t="shared" si="0"/>
        <v>226.24659598474682</v>
      </c>
      <c r="O34">
        <f t="shared" si="1"/>
        <v>184.19466388486035</v>
      </c>
    </row>
    <row r="35" spans="1:15" x14ac:dyDescent="0.25">
      <c r="A35" s="8" t="s">
        <v>5</v>
      </c>
      <c r="B35" s="7">
        <v>2</v>
      </c>
      <c r="C35" s="5">
        <v>6938.1103509822715</v>
      </c>
      <c r="D35" s="5">
        <v>7755.7861242377039</v>
      </c>
      <c r="E35" s="5">
        <v>8633.1597378819533</v>
      </c>
      <c r="I35">
        <v>32</v>
      </c>
      <c r="J35" s="4">
        <v>8.7671232876712329E-2</v>
      </c>
      <c r="K35" s="5">
        <v>3832.2301195617474</v>
      </c>
      <c r="L35" s="5">
        <v>3954.1196029431303</v>
      </c>
      <c r="M35" s="5">
        <v>4156.3600354274859</v>
      </c>
      <c r="N35">
        <f t="shared" si="0"/>
        <v>121.88948338138289</v>
      </c>
      <c r="O35">
        <f t="shared" si="1"/>
        <v>202.24043248435555</v>
      </c>
    </row>
    <row r="36" spans="1:15" x14ac:dyDescent="0.25">
      <c r="A36" s="8" t="s">
        <v>5</v>
      </c>
      <c r="B36" s="7">
        <v>3</v>
      </c>
      <c r="C36" s="5">
        <v>6480.8670897476513</v>
      </c>
      <c r="D36" s="5">
        <v>6572.8962437370246</v>
      </c>
      <c r="E36" s="5">
        <v>7148.9996402404249</v>
      </c>
      <c r="I36">
        <v>33</v>
      </c>
      <c r="J36" s="4">
        <v>9.0410958904109592E-2</v>
      </c>
      <c r="K36" s="5">
        <v>3871.6308721090172</v>
      </c>
      <c r="L36" s="5">
        <v>3978.3252974524585</v>
      </c>
      <c r="M36" s="5">
        <v>4175.5658819921591</v>
      </c>
      <c r="N36">
        <f t="shared" si="0"/>
        <v>106.69442534344125</v>
      </c>
      <c r="O36">
        <f t="shared" si="1"/>
        <v>197.24058453970065</v>
      </c>
    </row>
    <row r="37" spans="1:15" x14ac:dyDescent="0.25">
      <c r="A37" s="8" t="s">
        <v>5</v>
      </c>
      <c r="B37" s="7">
        <v>4</v>
      </c>
      <c r="C37" s="5">
        <v>5931.2452255078024</v>
      </c>
      <c r="D37" s="5">
        <v>6147.0888768858458</v>
      </c>
      <c r="E37" s="5">
        <v>6475.7695363476996</v>
      </c>
      <c r="I37">
        <v>34</v>
      </c>
      <c r="J37" s="4">
        <v>9.3150684931506855E-2</v>
      </c>
      <c r="K37" s="5">
        <v>3894.9735024344809</v>
      </c>
      <c r="L37" s="5">
        <v>3980.5505845786756</v>
      </c>
      <c r="M37" s="5">
        <v>4185.6629977967823</v>
      </c>
      <c r="N37">
        <f t="shared" si="0"/>
        <v>85.577082144194719</v>
      </c>
      <c r="O37">
        <f t="shared" si="1"/>
        <v>205.11241321810667</v>
      </c>
    </row>
    <row r="38" spans="1:15" x14ac:dyDescent="0.25">
      <c r="A38" s="8" t="s">
        <v>5</v>
      </c>
      <c r="B38" s="7">
        <v>5</v>
      </c>
      <c r="C38" s="5">
        <v>6801.6627628000642</v>
      </c>
      <c r="D38" s="5">
        <v>7721.7545271075796</v>
      </c>
      <c r="E38" s="5">
        <v>8696.655971792843</v>
      </c>
      <c r="I38">
        <v>35</v>
      </c>
      <c r="J38" s="4">
        <v>9.5890410958904104E-2</v>
      </c>
      <c r="K38" s="5">
        <v>3897.6605976417777</v>
      </c>
      <c r="L38" s="5">
        <v>3995.0555341659492</v>
      </c>
      <c r="M38" s="5">
        <v>4192.1982167088681</v>
      </c>
      <c r="N38">
        <f t="shared" si="0"/>
        <v>97.394936524171499</v>
      </c>
      <c r="O38">
        <f t="shared" si="1"/>
        <v>197.14268254291892</v>
      </c>
    </row>
    <row r="39" spans="1:15" x14ac:dyDescent="0.25">
      <c r="A39" s="8" t="s">
        <v>5</v>
      </c>
      <c r="B39" s="7">
        <v>6</v>
      </c>
      <c r="C39" s="5">
        <v>6830.2160158180959</v>
      </c>
      <c r="D39" s="5">
        <v>7839.9627970566762</v>
      </c>
      <c r="E39" s="5">
        <v>8836.7551268634343</v>
      </c>
      <c r="I39">
        <v>36</v>
      </c>
      <c r="J39" s="4">
        <v>9.8630136986301367E-2</v>
      </c>
      <c r="K39" s="5">
        <v>3931.3177734924539</v>
      </c>
      <c r="L39" s="5">
        <v>4082.6181432687263</v>
      </c>
      <c r="M39" s="5">
        <v>4206.1293153682782</v>
      </c>
      <c r="N39">
        <f t="shared" si="0"/>
        <v>151.30036977627242</v>
      </c>
      <c r="O39">
        <f t="shared" si="1"/>
        <v>123.51117209955191</v>
      </c>
    </row>
    <row r="40" spans="1:15" x14ac:dyDescent="0.25">
      <c r="A40" s="8" t="s">
        <v>5</v>
      </c>
      <c r="B40" s="7">
        <v>7</v>
      </c>
      <c r="C40" s="5">
        <v>7213.6874207416986</v>
      </c>
      <c r="D40" s="5">
        <v>7323.4235651985327</v>
      </c>
      <c r="E40" s="5">
        <v>7657.059659231465</v>
      </c>
      <c r="I40">
        <v>37</v>
      </c>
      <c r="J40" s="4">
        <v>0.10136986301369863</v>
      </c>
      <c r="K40" s="5">
        <v>3965.6860903128036</v>
      </c>
      <c r="L40" s="5">
        <v>4118.105154982677</v>
      </c>
      <c r="M40" s="5">
        <v>4217.1153965428675</v>
      </c>
      <c r="N40">
        <f t="shared" si="0"/>
        <v>152.41906466987348</v>
      </c>
      <c r="O40">
        <f t="shared" si="1"/>
        <v>99.01024156019048</v>
      </c>
    </row>
    <row r="41" spans="1:15" x14ac:dyDescent="0.25">
      <c r="A41" s="8" t="s">
        <v>5</v>
      </c>
      <c r="B41" s="7">
        <v>8</v>
      </c>
      <c r="C41" s="5">
        <v>6870.9691501226735</v>
      </c>
      <c r="D41" s="5">
        <v>6963.0081479142318</v>
      </c>
      <c r="E41" s="5">
        <v>7067.6257262347026</v>
      </c>
      <c r="I41">
        <v>38</v>
      </c>
      <c r="J41" s="4">
        <v>0.10410958904109589</v>
      </c>
      <c r="K41" s="5">
        <v>3975.2090042164928</v>
      </c>
      <c r="L41" s="5">
        <v>4129.3399080128183</v>
      </c>
      <c r="M41" s="5">
        <v>4239.3748530907433</v>
      </c>
      <c r="N41">
        <f t="shared" si="0"/>
        <v>154.13090379632558</v>
      </c>
      <c r="O41">
        <f t="shared" si="1"/>
        <v>110.03494507792493</v>
      </c>
    </row>
    <row r="42" spans="1:15" x14ac:dyDescent="0.25">
      <c r="A42" s="8" t="s">
        <v>5</v>
      </c>
      <c r="B42" s="7">
        <v>9</v>
      </c>
      <c r="C42" s="5">
        <v>6689.4605451937678</v>
      </c>
      <c r="D42" s="5">
        <v>6626.5059500457282</v>
      </c>
      <c r="E42" s="5">
        <v>6688.8430655951997</v>
      </c>
      <c r="I42">
        <v>39</v>
      </c>
      <c r="J42" s="4">
        <v>0.10684931506849316</v>
      </c>
      <c r="K42" s="5">
        <v>3996.1045423494579</v>
      </c>
      <c r="L42" s="5">
        <v>4170.2297564553592</v>
      </c>
      <c r="M42" s="5">
        <v>4274.3309655591002</v>
      </c>
      <c r="N42">
        <f t="shared" si="0"/>
        <v>174.12521410590125</v>
      </c>
      <c r="O42">
        <f t="shared" si="1"/>
        <v>104.10120910374098</v>
      </c>
    </row>
    <row r="43" spans="1:15" x14ac:dyDescent="0.25">
      <c r="A43" s="8" t="s">
        <v>5</v>
      </c>
      <c r="B43" s="7">
        <v>10</v>
      </c>
      <c r="C43" s="5">
        <v>6770.6920822521024</v>
      </c>
      <c r="D43" s="5">
        <v>6884.2167778893672</v>
      </c>
      <c r="E43" s="5">
        <v>6981.2728151351112</v>
      </c>
      <c r="I43">
        <v>40</v>
      </c>
      <c r="J43" s="4">
        <v>0.1095890410958904</v>
      </c>
      <c r="K43" s="5">
        <v>4000.4564222099798</v>
      </c>
      <c r="L43" s="5">
        <v>4172.1553843550791</v>
      </c>
      <c r="M43" s="5">
        <v>4274.7384542174368</v>
      </c>
      <c r="N43">
        <f t="shared" si="0"/>
        <v>171.69896214509936</v>
      </c>
      <c r="O43">
        <f t="shared" si="1"/>
        <v>102.58306986235766</v>
      </c>
    </row>
    <row r="44" spans="1:15" x14ac:dyDescent="0.25">
      <c r="A44" s="8" t="s">
        <v>5</v>
      </c>
      <c r="B44" s="7">
        <v>11</v>
      </c>
      <c r="C44" s="5">
        <v>6637.6686178339769</v>
      </c>
      <c r="D44" s="5">
        <v>6755.8274848947549</v>
      </c>
      <c r="E44" s="5">
        <v>6854.2118610104299</v>
      </c>
      <c r="I44">
        <v>41</v>
      </c>
      <c r="J44" s="4">
        <v>0.11232876712328767</v>
      </c>
      <c r="K44" s="5">
        <v>4022.2574848634395</v>
      </c>
      <c r="L44" s="5">
        <v>4172.7870890947379</v>
      </c>
      <c r="M44" s="5">
        <v>4301.6461912814484</v>
      </c>
      <c r="N44">
        <f t="shared" si="0"/>
        <v>150.52960423129844</v>
      </c>
      <c r="O44">
        <f t="shared" si="1"/>
        <v>128.85910218671052</v>
      </c>
    </row>
    <row r="45" spans="1:15" x14ac:dyDescent="0.25">
      <c r="A45" s="8" t="s">
        <v>5</v>
      </c>
      <c r="B45" s="7">
        <v>12</v>
      </c>
      <c r="C45" s="5">
        <v>5118.7770690475772</v>
      </c>
      <c r="D45" s="5">
        <v>5582.897502417527</v>
      </c>
      <c r="E45" s="5">
        <v>6095.109878442694</v>
      </c>
      <c r="I45">
        <v>42</v>
      </c>
      <c r="J45" s="4">
        <v>0.11506849315068493</v>
      </c>
      <c r="K45" s="5">
        <v>4030.0949979821416</v>
      </c>
      <c r="L45" s="5">
        <v>4184.8335225435148</v>
      </c>
      <c r="M45" s="5">
        <v>4315.0181803009982</v>
      </c>
      <c r="N45">
        <f t="shared" si="0"/>
        <v>154.7385245613732</v>
      </c>
      <c r="O45">
        <f t="shared" si="1"/>
        <v>130.18465775748336</v>
      </c>
    </row>
    <row r="46" spans="1:15" x14ac:dyDescent="0.25">
      <c r="A46" s="8" t="s">
        <v>5</v>
      </c>
      <c r="B46" s="7">
        <v>13</v>
      </c>
      <c r="C46" s="5">
        <v>8583.5734057870395</v>
      </c>
      <c r="D46" s="5">
        <v>9374.7926508443925</v>
      </c>
      <c r="E46" s="5">
        <v>10129.341198144459</v>
      </c>
      <c r="I46">
        <v>43</v>
      </c>
      <c r="J46" s="4">
        <v>0.11780821917808219</v>
      </c>
      <c r="K46" s="5">
        <v>4086.2636604071959</v>
      </c>
      <c r="L46" s="5">
        <v>4216.1677274146787</v>
      </c>
      <c r="M46" s="5">
        <v>4382.0126178069477</v>
      </c>
      <c r="N46">
        <f t="shared" si="0"/>
        <v>129.90406700748281</v>
      </c>
      <c r="O46">
        <f t="shared" si="1"/>
        <v>165.84489039226901</v>
      </c>
    </row>
    <row r="47" spans="1:15" x14ac:dyDescent="0.25">
      <c r="A47" s="8" t="s">
        <v>5</v>
      </c>
      <c r="B47" s="7">
        <v>14</v>
      </c>
      <c r="C47" s="5">
        <v>6702.9248986671118</v>
      </c>
      <c r="D47" s="5">
        <v>6741.2786112197718</v>
      </c>
      <c r="E47" s="5">
        <v>6837.3240541377272</v>
      </c>
      <c r="I47">
        <v>44</v>
      </c>
      <c r="J47" s="4">
        <v>0.12054794520547946</v>
      </c>
      <c r="K47" s="5">
        <v>4099.1907518335356</v>
      </c>
      <c r="L47" s="5">
        <v>4223.8017576622988</v>
      </c>
      <c r="M47" s="5">
        <v>4432.2656282103671</v>
      </c>
      <c r="N47">
        <f t="shared" si="0"/>
        <v>124.61100582876315</v>
      </c>
      <c r="O47">
        <f t="shared" si="1"/>
        <v>208.46387054806837</v>
      </c>
    </row>
    <row r="48" spans="1:15" x14ac:dyDescent="0.25">
      <c r="A48" s="8" t="s">
        <v>5</v>
      </c>
      <c r="B48" s="7">
        <v>15</v>
      </c>
      <c r="C48" s="5">
        <v>6414.6847970000927</v>
      </c>
      <c r="D48" s="5">
        <v>6792.5114542389128</v>
      </c>
      <c r="E48" s="5">
        <v>7217.8344360682859</v>
      </c>
      <c r="I48">
        <v>45</v>
      </c>
      <c r="J48" s="4">
        <v>0.12328767123287671</v>
      </c>
      <c r="K48" s="5">
        <v>4104.8244442673822</v>
      </c>
      <c r="L48" s="5">
        <v>4295.4413411068235</v>
      </c>
      <c r="M48" s="5">
        <v>4432.9879723756021</v>
      </c>
      <c r="N48">
        <f t="shared" si="0"/>
        <v>190.61689683944132</v>
      </c>
      <c r="O48">
        <f t="shared" si="1"/>
        <v>137.54663126877858</v>
      </c>
    </row>
    <row r="49" spans="1:15" x14ac:dyDescent="0.25">
      <c r="A49" s="8" t="s">
        <v>5</v>
      </c>
      <c r="B49" s="7">
        <v>16</v>
      </c>
      <c r="C49" s="5">
        <v>7276.9625652295144</v>
      </c>
      <c r="D49" s="5">
        <v>7465.8775116359684</v>
      </c>
      <c r="E49" s="5">
        <v>7591.4485743283949</v>
      </c>
      <c r="I49">
        <v>46</v>
      </c>
      <c r="J49" s="4">
        <v>0.12602739726027398</v>
      </c>
      <c r="K49" s="5">
        <v>4105.1699654286058</v>
      </c>
      <c r="L49" s="5">
        <v>4296.8793217919738</v>
      </c>
      <c r="M49" s="5">
        <v>4471.1082781919649</v>
      </c>
      <c r="N49">
        <f t="shared" si="0"/>
        <v>191.70935636336799</v>
      </c>
      <c r="O49">
        <f t="shared" si="1"/>
        <v>174.22895639999115</v>
      </c>
    </row>
    <row r="50" spans="1:15" x14ac:dyDescent="0.25">
      <c r="A50" s="8" t="s">
        <v>5</v>
      </c>
      <c r="B50" s="7">
        <v>17</v>
      </c>
      <c r="C50" s="5">
        <v>6814.0404131997129</v>
      </c>
      <c r="D50" s="5">
        <v>6937.2507952252308</v>
      </c>
      <c r="E50" s="5">
        <v>7038.4169832938678</v>
      </c>
      <c r="I50">
        <v>47</v>
      </c>
      <c r="J50" s="4">
        <v>0.12876712328767123</v>
      </c>
      <c r="K50" s="5">
        <v>4136.227671972214</v>
      </c>
      <c r="L50" s="5">
        <v>4307.5521712520494</v>
      </c>
      <c r="M50" s="5">
        <v>4494.7328958875805</v>
      </c>
      <c r="N50">
        <f t="shared" si="0"/>
        <v>171.32449927983544</v>
      </c>
      <c r="O50">
        <f t="shared" si="1"/>
        <v>187.18072463553108</v>
      </c>
    </row>
    <row r="51" spans="1:15" x14ac:dyDescent="0.25">
      <c r="A51" s="8" t="s">
        <v>5</v>
      </c>
      <c r="B51" s="7">
        <v>18</v>
      </c>
      <c r="C51" s="5">
        <v>6750.5504108016066</v>
      </c>
      <c r="D51" s="5">
        <v>6882.9759725387557</v>
      </c>
      <c r="E51" s="5">
        <v>6977.7432323731118</v>
      </c>
      <c r="I51">
        <v>48</v>
      </c>
      <c r="J51" s="4">
        <v>0.13150684931506848</v>
      </c>
      <c r="K51" s="5">
        <v>4162.4026989765989</v>
      </c>
      <c r="L51" s="5">
        <v>4313.3990984730153</v>
      </c>
      <c r="M51" s="5">
        <v>4534.9820866485206</v>
      </c>
      <c r="N51">
        <f t="shared" si="0"/>
        <v>150.99639949641642</v>
      </c>
      <c r="O51">
        <f t="shared" si="1"/>
        <v>221.58298817550531</v>
      </c>
    </row>
    <row r="52" spans="1:15" x14ac:dyDescent="0.25">
      <c r="A52" s="8" t="s">
        <v>5</v>
      </c>
      <c r="B52" s="7">
        <v>19</v>
      </c>
      <c r="C52" s="5">
        <v>5745.8761708379388</v>
      </c>
      <c r="D52" s="5">
        <v>6180.8195090047193</v>
      </c>
      <c r="E52" s="5">
        <v>6425.1904478249053</v>
      </c>
      <c r="I52">
        <v>49</v>
      </c>
      <c r="J52" s="4">
        <v>0.13424657534246576</v>
      </c>
      <c r="K52" s="5">
        <v>4162.4175368026372</v>
      </c>
      <c r="L52" s="5">
        <v>4321.9180889452764</v>
      </c>
      <c r="M52" s="5">
        <v>4544.6630304092178</v>
      </c>
      <c r="N52">
        <f t="shared" si="0"/>
        <v>159.50055214263921</v>
      </c>
      <c r="O52">
        <f t="shared" si="1"/>
        <v>222.74494146394136</v>
      </c>
    </row>
    <row r="53" spans="1:15" x14ac:dyDescent="0.25">
      <c r="A53" s="8" t="s">
        <v>5</v>
      </c>
      <c r="B53" s="7">
        <v>20</v>
      </c>
      <c r="C53" s="5">
        <v>7459.1749438228217</v>
      </c>
      <c r="D53" s="5">
        <v>8039.7369331155751</v>
      </c>
      <c r="E53" s="5">
        <v>8371.7172255713485</v>
      </c>
      <c r="I53">
        <v>50</v>
      </c>
      <c r="J53" s="4">
        <v>0.13698630136986301</v>
      </c>
      <c r="K53" s="5">
        <v>4248.5944064306314</v>
      </c>
      <c r="L53" s="5">
        <v>4341.0268274278751</v>
      </c>
      <c r="M53" s="5">
        <v>4577.7153617611038</v>
      </c>
      <c r="N53">
        <f t="shared" si="0"/>
        <v>92.432420997243753</v>
      </c>
      <c r="O53">
        <f t="shared" si="1"/>
        <v>236.68853433322874</v>
      </c>
    </row>
    <row r="54" spans="1:15" x14ac:dyDescent="0.25">
      <c r="A54" s="8" t="s">
        <v>5</v>
      </c>
      <c r="B54" s="7">
        <v>21</v>
      </c>
      <c r="C54" s="5">
        <v>7027.3459035809574</v>
      </c>
      <c r="D54" s="5">
        <v>7553.6785851002351</v>
      </c>
      <c r="E54" s="5">
        <v>7858.7920533994948</v>
      </c>
      <c r="I54">
        <v>51</v>
      </c>
      <c r="J54" s="4">
        <v>0.13972602739726028</v>
      </c>
      <c r="K54" s="5">
        <v>4250.1884370404878</v>
      </c>
      <c r="L54" s="5">
        <v>4431.5517541349182</v>
      </c>
      <c r="M54" s="5">
        <v>4590.3008515742731</v>
      </c>
      <c r="N54">
        <f t="shared" si="0"/>
        <v>181.36331709443039</v>
      </c>
      <c r="O54">
        <f t="shared" si="1"/>
        <v>158.74909743935495</v>
      </c>
    </row>
    <row r="55" spans="1:15" x14ac:dyDescent="0.25">
      <c r="A55" s="8" t="s">
        <v>5</v>
      </c>
      <c r="B55" s="7">
        <v>22</v>
      </c>
      <c r="C55" s="5">
        <v>6108.4557072931602</v>
      </c>
      <c r="D55" s="5">
        <v>6354.8471335084396</v>
      </c>
      <c r="E55" s="5">
        <v>6730.4466202480326</v>
      </c>
      <c r="I55">
        <v>52</v>
      </c>
      <c r="J55" s="4">
        <v>0.14246575342465753</v>
      </c>
      <c r="K55" s="5">
        <v>4252.9411048146721</v>
      </c>
      <c r="L55" s="5">
        <v>4464.6716421594938</v>
      </c>
      <c r="M55" s="5">
        <v>4603.8088563535457</v>
      </c>
      <c r="N55">
        <f t="shared" si="0"/>
        <v>211.73053734482164</v>
      </c>
      <c r="O55">
        <f t="shared" si="1"/>
        <v>139.13721419405192</v>
      </c>
    </row>
    <row r="56" spans="1:15" x14ac:dyDescent="0.25">
      <c r="A56" s="8" t="s">
        <v>5</v>
      </c>
      <c r="B56" s="7">
        <v>23</v>
      </c>
      <c r="C56" s="5">
        <v>6655.4523852276543</v>
      </c>
      <c r="D56" s="5">
        <v>6841.3222131988077</v>
      </c>
      <c r="E56" s="5">
        <v>6962.4447797431094</v>
      </c>
      <c r="I56">
        <v>53</v>
      </c>
      <c r="J56" s="4">
        <v>0.14520547945205478</v>
      </c>
      <c r="K56" s="5">
        <v>4261.2922032285278</v>
      </c>
      <c r="L56" s="5">
        <v>4474.9478982939327</v>
      </c>
      <c r="M56" s="5">
        <v>4607.2801128504689</v>
      </c>
      <c r="N56">
        <f t="shared" si="0"/>
        <v>213.65569506540487</v>
      </c>
      <c r="O56">
        <f t="shared" si="1"/>
        <v>132.3322145565362</v>
      </c>
    </row>
    <row r="57" spans="1:15" x14ac:dyDescent="0.25">
      <c r="A57" s="8" t="s">
        <v>5</v>
      </c>
      <c r="B57" s="7">
        <v>24</v>
      </c>
      <c r="C57" s="5">
        <v>5840.8801492586463</v>
      </c>
      <c r="D57" s="5">
        <v>6068.2347322540045</v>
      </c>
      <c r="E57" s="5">
        <v>6813.4730235152128</v>
      </c>
      <c r="I57">
        <v>54</v>
      </c>
      <c r="J57" s="4">
        <v>0.14794520547945206</v>
      </c>
      <c r="K57" s="5">
        <v>4300.1821171447227</v>
      </c>
      <c r="L57" s="5">
        <v>4540.6099892629318</v>
      </c>
      <c r="M57" s="5">
        <v>4641.6036169842337</v>
      </c>
      <c r="N57">
        <f t="shared" si="0"/>
        <v>240.42787211820905</v>
      </c>
      <c r="O57">
        <f t="shared" si="1"/>
        <v>100.99362772130189</v>
      </c>
    </row>
    <row r="58" spans="1:15" x14ac:dyDescent="0.25">
      <c r="A58" s="8" t="s">
        <v>5</v>
      </c>
      <c r="B58" s="7">
        <v>25</v>
      </c>
      <c r="C58" s="5">
        <v>6267.6560613857473</v>
      </c>
      <c r="D58" s="5">
        <v>6315.7568110796601</v>
      </c>
      <c r="E58" s="5">
        <v>6887.6775276881344</v>
      </c>
      <c r="I58">
        <v>55</v>
      </c>
      <c r="J58" s="4">
        <v>0.15068493150684931</v>
      </c>
      <c r="K58" s="5">
        <v>4312.6632390509621</v>
      </c>
      <c r="L58" s="5">
        <v>4579.898752553876</v>
      </c>
      <c r="M58" s="5">
        <v>4686.0082158673067</v>
      </c>
      <c r="N58">
        <f t="shared" si="0"/>
        <v>267.23551350291382</v>
      </c>
      <c r="O58">
        <f t="shared" si="1"/>
        <v>106.10946331343075</v>
      </c>
    </row>
    <row r="59" spans="1:15" x14ac:dyDescent="0.25">
      <c r="A59" s="8" t="s">
        <v>5</v>
      </c>
      <c r="B59" s="7">
        <v>26</v>
      </c>
      <c r="C59" s="5">
        <v>5503.8470391546616</v>
      </c>
      <c r="D59" s="5">
        <v>6086.9274225141053</v>
      </c>
      <c r="E59" s="5">
        <v>6702.472791114018</v>
      </c>
      <c r="I59">
        <v>56</v>
      </c>
      <c r="J59" s="4">
        <v>0.15342465753424658</v>
      </c>
      <c r="K59" s="5">
        <v>4337.1762706223381</v>
      </c>
      <c r="L59" s="5">
        <v>4580.7068910136149</v>
      </c>
      <c r="M59" s="5">
        <v>4708.8619013675743</v>
      </c>
      <c r="N59">
        <f t="shared" si="0"/>
        <v>243.5306203912769</v>
      </c>
      <c r="O59">
        <f t="shared" si="1"/>
        <v>128.15501035395937</v>
      </c>
    </row>
    <row r="60" spans="1:15" x14ac:dyDescent="0.25">
      <c r="A60" s="8" t="s">
        <v>5</v>
      </c>
      <c r="B60" s="7">
        <v>27</v>
      </c>
      <c r="C60" s="5">
        <v>7428.9670060400967</v>
      </c>
      <c r="D60" s="5">
        <v>8260.0206503699119</v>
      </c>
      <c r="E60" s="5">
        <v>8934.7850508752199</v>
      </c>
      <c r="I60">
        <v>57</v>
      </c>
      <c r="J60" s="4">
        <v>0.15616438356164383</v>
      </c>
      <c r="K60" s="5">
        <v>4370.3875568160656</v>
      </c>
      <c r="L60" s="5">
        <v>4581.2137306695731</v>
      </c>
      <c r="M60" s="5">
        <v>4741.368098787796</v>
      </c>
      <c r="N60">
        <f t="shared" si="0"/>
        <v>210.8261738535075</v>
      </c>
      <c r="O60">
        <f t="shared" si="1"/>
        <v>160.15436811822292</v>
      </c>
    </row>
    <row r="61" spans="1:15" x14ac:dyDescent="0.25">
      <c r="A61" s="8" t="s">
        <v>5</v>
      </c>
      <c r="B61" s="7">
        <v>28</v>
      </c>
      <c r="C61" s="5">
        <v>7399.7410799163554</v>
      </c>
      <c r="D61" s="5">
        <v>8304.7811633586462</v>
      </c>
      <c r="E61" s="5">
        <v>9053.8773162655489</v>
      </c>
      <c r="I61">
        <v>58</v>
      </c>
      <c r="J61" s="4">
        <v>0.15890410958904111</v>
      </c>
      <c r="K61" s="5">
        <v>4397.2889382851863</v>
      </c>
      <c r="L61" s="5">
        <v>4598.0744254426099</v>
      </c>
      <c r="M61" s="5">
        <v>4785.9095502804485</v>
      </c>
      <c r="N61">
        <f t="shared" si="0"/>
        <v>200.78548715742363</v>
      </c>
      <c r="O61">
        <f t="shared" si="1"/>
        <v>187.83512483783852</v>
      </c>
    </row>
    <row r="62" spans="1:15" x14ac:dyDescent="0.25">
      <c r="A62" s="8" t="s">
        <v>5</v>
      </c>
      <c r="B62" s="7">
        <v>29</v>
      </c>
      <c r="C62" s="5">
        <v>7809.9516657681161</v>
      </c>
      <c r="D62" s="5">
        <v>7887.7716245263728</v>
      </c>
      <c r="E62" s="5">
        <v>7999.7523661521336</v>
      </c>
      <c r="I62">
        <v>59</v>
      </c>
      <c r="J62" s="4">
        <v>0.16164383561643836</v>
      </c>
      <c r="K62" s="5">
        <v>4399.4565113250719</v>
      </c>
      <c r="L62" s="5">
        <v>4639.5139170898256</v>
      </c>
      <c r="M62" s="5">
        <v>4817.5257910279106</v>
      </c>
      <c r="N62">
        <f t="shared" si="0"/>
        <v>240.05740576475364</v>
      </c>
      <c r="O62">
        <f t="shared" si="1"/>
        <v>178.01187393808505</v>
      </c>
    </row>
    <row r="63" spans="1:15" x14ac:dyDescent="0.25">
      <c r="A63" s="8" t="s">
        <v>6</v>
      </c>
      <c r="B63" s="7">
        <v>1</v>
      </c>
      <c r="C63" s="5">
        <v>7686.6674112676374</v>
      </c>
      <c r="D63" s="5">
        <v>8402.5777231043721</v>
      </c>
      <c r="E63" s="5">
        <v>8732.6534017505001</v>
      </c>
      <c r="I63">
        <v>60</v>
      </c>
      <c r="J63" s="4">
        <v>0.16438356164383561</v>
      </c>
      <c r="K63" s="5">
        <v>4423.1820999740048</v>
      </c>
      <c r="L63" s="5">
        <v>4648.597252810323</v>
      </c>
      <c r="M63" s="5">
        <v>4852.1164939765258</v>
      </c>
      <c r="N63">
        <f t="shared" si="0"/>
        <v>225.41515283631816</v>
      </c>
      <c r="O63">
        <f t="shared" si="1"/>
        <v>203.51924116620285</v>
      </c>
    </row>
    <row r="64" spans="1:15" x14ac:dyDescent="0.25">
      <c r="A64" s="8" t="s">
        <v>6</v>
      </c>
      <c r="B64" s="7">
        <v>2</v>
      </c>
      <c r="C64" s="5">
        <v>7974.6486573988732</v>
      </c>
      <c r="D64" s="5">
        <v>8978.7232975090774</v>
      </c>
      <c r="E64" s="5">
        <v>9763.2698267904925</v>
      </c>
      <c r="I64">
        <v>61</v>
      </c>
      <c r="J64" s="4">
        <v>0.16712328767123288</v>
      </c>
      <c r="K64" s="5">
        <v>4512.9289365629047</v>
      </c>
      <c r="L64" s="5">
        <v>4674.7850623132799</v>
      </c>
      <c r="M64" s="5">
        <v>4863.6962306695677</v>
      </c>
      <c r="N64">
        <f t="shared" si="0"/>
        <v>161.85612575037521</v>
      </c>
      <c r="O64">
        <f t="shared" si="1"/>
        <v>188.91116835628782</v>
      </c>
    </row>
    <row r="65" spans="1:15" x14ac:dyDescent="0.25">
      <c r="A65" s="8" t="s">
        <v>6</v>
      </c>
      <c r="B65" s="7">
        <v>3</v>
      </c>
      <c r="C65" s="5">
        <v>6418.8287906833502</v>
      </c>
      <c r="D65" s="5">
        <v>7146.0866397565442</v>
      </c>
      <c r="E65" s="5">
        <v>7867.1459640235043</v>
      </c>
      <c r="I65">
        <v>62</v>
      </c>
      <c r="J65" s="4">
        <v>0.16986301369863013</v>
      </c>
      <c r="K65" s="5">
        <v>4541.9442880796305</v>
      </c>
      <c r="L65" s="5">
        <v>4676.6327951151325</v>
      </c>
      <c r="M65" s="5">
        <v>4872.5602478439541</v>
      </c>
      <c r="N65">
        <f t="shared" si="0"/>
        <v>134.68850703550197</v>
      </c>
      <c r="O65">
        <f t="shared" si="1"/>
        <v>195.92745272882166</v>
      </c>
    </row>
    <row r="66" spans="1:15" x14ac:dyDescent="0.25">
      <c r="A66" s="8" t="s">
        <v>6</v>
      </c>
      <c r="B66" s="7">
        <v>4</v>
      </c>
      <c r="C66" s="5">
        <v>7782.4617441245755</v>
      </c>
      <c r="D66" s="5">
        <v>8832.3997310933482</v>
      </c>
      <c r="E66" s="5">
        <v>9632.2050583187374</v>
      </c>
      <c r="I66">
        <v>63</v>
      </c>
      <c r="J66" s="4">
        <v>0.17260273972602741</v>
      </c>
      <c r="K66" s="5">
        <v>4588.6026273314528</v>
      </c>
      <c r="L66" s="5">
        <v>4690.198070912913</v>
      </c>
      <c r="M66" s="5">
        <v>4881.770541180329</v>
      </c>
      <c r="N66">
        <f t="shared" si="0"/>
        <v>101.59544358146013</v>
      </c>
      <c r="O66">
        <f t="shared" si="1"/>
        <v>191.57247026741607</v>
      </c>
    </row>
    <row r="67" spans="1:15" x14ac:dyDescent="0.25">
      <c r="A67" s="8" t="s">
        <v>6</v>
      </c>
      <c r="B67" s="7">
        <v>5</v>
      </c>
      <c r="C67" s="5">
        <v>7710.6556814783253</v>
      </c>
      <c r="D67" s="5">
        <v>8827.8284960957317</v>
      </c>
      <c r="E67" s="5">
        <v>9634.0173569217077</v>
      </c>
      <c r="I67">
        <v>64</v>
      </c>
      <c r="J67" s="4">
        <v>0.17534246575342466</v>
      </c>
      <c r="K67" s="5">
        <v>4598.296106689093</v>
      </c>
      <c r="L67" s="5">
        <v>4706.4387062435526</v>
      </c>
      <c r="M67" s="5">
        <v>4920.8832345260998</v>
      </c>
      <c r="N67">
        <f t="shared" si="0"/>
        <v>108.14259955445959</v>
      </c>
      <c r="O67">
        <f t="shared" si="1"/>
        <v>214.44452828254725</v>
      </c>
    </row>
    <row r="68" spans="1:15" x14ac:dyDescent="0.25">
      <c r="A68" s="8" t="s">
        <v>6</v>
      </c>
      <c r="B68" s="7">
        <v>6</v>
      </c>
      <c r="C68" s="5">
        <v>6846.9013667558102</v>
      </c>
      <c r="D68" s="5">
        <v>7858.3973878737452</v>
      </c>
      <c r="E68" s="5">
        <v>8641.9891410267155</v>
      </c>
      <c r="I68">
        <v>65</v>
      </c>
      <c r="J68" s="4">
        <v>0.17808219178082191</v>
      </c>
      <c r="K68" s="5">
        <v>4601.1680048248127</v>
      </c>
      <c r="L68" s="5">
        <v>4720.2304777045174</v>
      </c>
      <c r="M68" s="5">
        <v>4926.7584723785585</v>
      </c>
      <c r="N68">
        <f t="shared" ref="N68:N131" si="7">L68-K68</f>
        <v>119.06247287970473</v>
      </c>
      <c r="O68">
        <f t="shared" ref="O68:O131" si="8">M68-L68</f>
        <v>206.52799467404111</v>
      </c>
    </row>
    <row r="69" spans="1:15" x14ac:dyDescent="0.25">
      <c r="A69" s="8" t="s">
        <v>6</v>
      </c>
      <c r="B69" s="7">
        <v>7</v>
      </c>
      <c r="C69" s="5">
        <v>8340.908351916114</v>
      </c>
      <c r="D69" s="5">
        <v>9421.9189851745214</v>
      </c>
      <c r="E69" s="5">
        <v>10234.864134884741</v>
      </c>
      <c r="I69">
        <v>66</v>
      </c>
      <c r="J69" s="4">
        <v>0.18082191780821918</v>
      </c>
      <c r="K69" s="5">
        <v>4618.0092761694505</v>
      </c>
      <c r="L69" s="5">
        <v>4731.613464088714</v>
      </c>
      <c r="M69" s="5">
        <v>4929.4284153354165</v>
      </c>
      <c r="N69">
        <f t="shared" si="7"/>
        <v>113.6041879192635</v>
      </c>
      <c r="O69">
        <f t="shared" si="8"/>
        <v>197.81495124670255</v>
      </c>
    </row>
    <row r="70" spans="1:15" x14ac:dyDescent="0.25">
      <c r="A70" s="8" t="s">
        <v>6</v>
      </c>
      <c r="B70" s="7">
        <v>8</v>
      </c>
      <c r="C70" s="5">
        <v>7967.4063871241087</v>
      </c>
      <c r="D70" s="5">
        <v>8876.1736134831772</v>
      </c>
      <c r="E70" s="5">
        <v>9687.6739325432754</v>
      </c>
      <c r="I70">
        <v>67</v>
      </c>
      <c r="J70" s="4">
        <v>0.18356164383561643</v>
      </c>
      <c r="K70" s="5">
        <v>4625.7776787024777</v>
      </c>
      <c r="L70" s="5">
        <v>4787.4595914482525</v>
      </c>
      <c r="M70" s="5">
        <v>4932.6799500562338</v>
      </c>
      <c r="N70">
        <f t="shared" si="7"/>
        <v>161.68191274577475</v>
      </c>
      <c r="O70">
        <f t="shared" si="8"/>
        <v>145.22035860798132</v>
      </c>
    </row>
    <row r="71" spans="1:15" x14ac:dyDescent="0.25">
      <c r="A71" s="8" t="s">
        <v>6</v>
      </c>
      <c r="B71" s="7">
        <v>9</v>
      </c>
      <c r="C71" s="5">
        <v>5738.043183501999</v>
      </c>
      <c r="D71" s="5">
        <v>6600.6016166334157</v>
      </c>
      <c r="E71" s="5">
        <v>7384.8831349008469</v>
      </c>
      <c r="I71">
        <v>68</v>
      </c>
      <c r="J71" s="4">
        <v>0.18630136986301371</v>
      </c>
      <c r="K71" s="5">
        <v>4654.6039011754656</v>
      </c>
      <c r="L71" s="5">
        <v>4799.3172453719417</v>
      </c>
      <c r="M71" s="5">
        <v>4946.4182641552907</v>
      </c>
      <c r="N71">
        <f t="shared" si="7"/>
        <v>144.7133441964761</v>
      </c>
      <c r="O71">
        <f t="shared" si="8"/>
        <v>147.10101878334899</v>
      </c>
    </row>
    <row r="72" spans="1:15" x14ac:dyDescent="0.25">
      <c r="A72" s="8" t="s">
        <v>6</v>
      </c>
      <c r="B72" s="7">
        <v>10</v>
      </c>
      <c r="C72" s="5">
        <v>5859.9495484947474</v>
      </c>
      <c r="D72" s="5">
        <v>6972.8418900182878</v>
      </c>
      <c r="E72" s="5">
        <v>7765.7469358686139</v>
      </c>
      <c r="I72">
        <v>69</v>
      </c>
      <c r="J72" s="4">
        <v>0.18904109589041096</v>
      </c>
      <c r="K72" s="5">
        <v>4657.5347574142725</v>
      </c>
      <c r="L72" s="5">
        <v>4808.2148381776387</v>
      </c>
      <c r="M72" s="5">
        <v>4947.0951076631754</v>
      </c>
      <c r="N72">
        <f t="shared" si="7"/>
        <v>150.68008076336628</v>
      </c>
      <c r="O72">
        <f t="shared" si="8"/>
        <v>138.8802694855367</v>
      </c>
    </row>
    <row r="73" spans="1:15" x14ac:dyDescent="0.25">
      <c r="A73" s="8" t="s">
        <v>6</v>
      </c>
      <c r="B73" s="7">
        <v>11</v>
      </c>
      <c r="C73" s="5">
        <v>8056.4594846507607</v>
      </c>
      <c r="D73" s="5">
        <v>9087.5392264606162</v>
      </c>
      <c r="E73" s="5">
        <v>9889.160622761261</v>
      </c>
      <c r="I73">
        <v>70</v>
      </c>
      <c r="J73" s="4">
        <v>0.19178082191780821</v>
      </c>
      <c r="K73" s="5">
        <v>4669.3756760219512</v>
      </c>
      <c r="L73" s="5">
        <v>4822.9103389199699</v>
      </c>
      <c r="M73" s="5">
        <v>4950.6824130763343</v>
      </c>
      <c r="N73">
        <f t="shared" si="7"/>
        <v>153.53466289801872</v>
      </c>
      <c r="O73">
        <f t="shared" si="8"/>
        <v>127.7720741563644</v>
      </c>
    </row>
    <row r="74" spans="1:15" x14ac:dyDescent="0.25">
      <c r="A74" s="8" t="s">
        <v>6</v>
      </c>
      <c r="B74" s="7">
        <v>12</v>
      </c>
      <c r="C74" s="5">
        <v>7582.4607591963577</v>
      </c>
      <c r="D74" s="5">
        <v>8262.6749996657527</v>
      </c>
      <c r="E74" s="5">
        <v>8898.6735291624282</v>
      </c>
      <c r="I74">
        <v>71</v>
      </c>
      <c r="J74" s="4">
        <v>0.19452054794520549</v>
      </c>
      <c r="K74" s="5">
        <v>4684.3020593125002</v>
      </c>
      <c r="L74" s="5">
        <v>4829.8628195883975</v>
      </c>
      <c r="M74" s="5">
        <v>4955.4403839106781</v>
      </c>
      <c r="N74">
        <f t="shared" si="7"/>
        <v>145.56076027589734</v>
      </c>
      <c r="O74">
        <f t="shared" si="8"/>
        <v>125.57756432228052</v>
      </c>
    </row>
    <row r="75" spans="1:15" x14ac:dyDescent="0.25">
      <c r="A75" s="8" t="s">
        <v>6</v>
      </c>
      <c r="B75" s="7">
        <v>13</v>
      </c>
      <c r="C75" s="5">
        <v>7079.4685911270717</v>
      </c>
      <c r="D75" s="5">
        <v>7158.169225164369</v>
      </c>
      <c r="E75" s="5">
        <v>7254.6872226141895</v>
      </c>
      <c r="I75">
        <v>72</v>
      </c>
      <c r="J75" s="4">
        <v>0.19726027397260273</v>
      </c>
      <c r="K75" s="5">
        <v>4685.5159705381957</v>
      </c>
      <c r="L75" s="5">
        <v>4833.9748976756637</v>
      </c>
      <c r="M75" s="5">
        <v>4973.1544716222525</v>
      </c>
      <c r="N75">
        <f t="shared" si="7"/>
        <v>148.45892713746798</v>
      </c>
      <c r="O75">
        <f t="shared" si="8"/>
        <v>139.17957394658879</v>
      </c>
    </row>
    <row r="76" spans="1:15" x14ac:dyDescent="0.25">
      <c r="A76" s="8" t="s">
        <v>6</v>
      </c>
      <c r="B76" s="7">
        <v>14</v>
      </c>
      <c r="C76" s="5">
        <v>6719.0014027442194</v>
      </c>
      <c r="D76" s="5">
        <v>6884.9358193732915</v>
      </c>
      <c r="E76" s="5">
        <v>6982.0377650864466</v>
      </c>
      <c r="I76">
        <v>73</v>
      </c>
      <c r="J76" s="4">
        <v>0.2</v>
      </c>
      <c r="K76" s="5">
        <v>4687.2177869177322</v>
      </c>
      <c r="L76" s="5">
        <v>4838.0543455733314</v>
      </c>
      <c r="M76" s="5">
        <v>4996.7179736397193</v>
      </c>
      <c r="N76">
        <f t="shared" si="7"/>
        <v>150.83655865559922</v>
      </c>
      <c r="O76">
        <f t="shared" si="8"/>
        <v>158.6636280663879</v>
      </c>
    </row>
    <row r="77" spans="1:15" x14ac:dyDescent="0.25">
      <c r="A77" s="8" t="s">
        <v>6</v>
      </c>
      <c r="B77" s="7">
        <v>15</v>
      </c>
      <c r="C77" s="5">
        <v>4687.2177869177322</v>
      </c>
      <c r="D77" s="5">
        <v>4945.1440884885451</v>
      </c>
      <c r="E77" s="5">
        <v>5187.9714565413742</v>
      </c>
      <c r="I77">
        <v>74</v>
      </c>
      <c r="J77" s="4">
        <v>0.20273972602739726</v>
      </c>
      <c r="K77" s="5">
        <v>4690.9569927428711</v>
      </c>
      <c r="L77" s="5">
        <v>4858.294017427459</v>
      </c>
      <c r="M77" s="5">
        <v>4999.5341145725833</v>
      </c>
      <c r="N77">
        <f t="shared" si="7"/>
        <v>167.33702468458796</v>
      </c>
      <c r="O77">
        <f t="shared" si="8"/>
        <v>141.24009714512431</v>
      </c>
    </row>
    <row r="78" spans="1:15" x14ac:dyDescent="0.25">
      <c r="A78" s="8" t="s">
        <v>6</v>
      </c>
      <c r="B78" s="7">
        <v>16</v>
      </c>
      <c r="C78" s="5">
        <v>7173.2613438662811</v>
      </c>
      <c r="D78" s="5">
        <v>7280.6807357214166</v>
      </c>
      <c r="E78" s="5">
        <v>7351.8089803338407</v>
      </c>
      <c r="I78">
        <v>75</v>
      </c>
      <c r="J78" s="4">
        <v>0.20547945205479451</v>
      </c>
      <c r="K78" s="5">
        <v>4723.0471840237296</v>
      </c>
      <c r="L78" s="5">
        <v>4874.675891799805</v>
      </c>
      <c r="M78" s="5">
        <v>5001.5090252120935</v>
      </c>
      <c r="N78">
        <f t="shared" si="7"/>
        <v>151.62870777607532</v>
      </c>
      <c r="O78">
        <f t="shared" si="8"/>
        <v>126.83313341228859</v>
      </c>
    </row>
    <row r="79" spans="1:15" x14ac:dyDescent="0.25">
      <c r="A79" s="8" t="s">
        <v>6</v>
      </c>
      <c r="B79" s="7">
        <v>17</v>
      </c>
      <c r="C79" s="5">
        <v>6181.3969633844063</v>
      </c>
      <c r="D79" s="5">
        <v>6255.2459716717822</v>
      </c>
      <c r="E79" s="5">
        <v>6898.1388011817689</v>
      </c>
      <c r="I79">
        <v>76</v>
      </c>
      <c r="J79" s="4">
        <v>0.20821917808219179</v>
      </c>
      <c r="K79" s="5">
        <v>4726.0819963931935</v>
      </c>
      <c r="L79" s="5">
        <v>4876.7505981171707</v>
      </c>
      <c r="M79" s="5">
        <v>5006.4901801710112</v>
      </c>
      <c r="N79">
        <f t="shared" si="7"/>
        <v>150.66860172397719</v>
      </c>
      <c r="O79">
        <f t="shared" si="8"/>
        <v>129.73958205384042</v>
      </c>
    </row>
    <row r="80" spans="1:15" x14ac:dyDescent="0.25">
      <c r="A80" s="8" t="s">
        <v>6</v>
      </c>
      <c r="B80" s="7">
        <v>18</v>
      </c>
      <c r="C80" s="5">
        <v>4740.4925353017643</v>
      </c>
      <c r="D80" s="5">
        <v>5129.1106514379135</v>
      </c>
      <c r="E80" s="5">
        <v>5223.0101415830832</v>
      </c>
      <c r="I80">
        <v>77</v>
      </c>
      <c r="J80" s="4">
        <v>0.21095890410958903</v>
      </c>
      <c r="K80" s="5">
        <v>4726.516171379084</v>
      </c>
      <c r="L80" s="5">
        <v>4877.8677487648674</v>
      </c>
      <c r="M80" s="5">
        <v>5032.8373263632966</v>
      </c>
      <c r="N80">
        <f t="shared" si="7"/>
        <v>151.35157738578346</v>
      </c>
      <c r="O80">
        <f t="shared" si="8"/>
        <v>154.96957759842917</v>
      </c>
    </row>
    <row r="81" spans="1:15" x14ac:dyDescent="0.25">
      <c r="A81" s="8" t="s">
        <v>6</v>
      </c>
      <c r="B81" s="7">
        <v>19</v>
      </c>
      <c r="C81" s="5">
        <v>8140.2398493810433</v>
      </c>
      <c r="D81" s="5">
        <v>8889.5617407379941</v>
      </c>
      <c r="E81" s="5">
        <v>9500.4936027326221</v>
      </c>
      <c r="I81">
        <v>78</v>
      </c>
      <c r="J81" s="4">
        <v>0.21369863013698631</v>
      </c>
      <c r="K81" s="5">
        <v>4730.1342976817214</v>
      </c>
      <c r="L81" s="5">
        <v>4885.7857654484105</v>
      </c>
      <c r="M81" s="5">
        <v>5036.4139274880763</v>
      </c>
      <c r="N81">
        <f t="shared" si="7"/>
        <v>155.65146776668917</v>
      </c>
      <c r="O81">
        <f t="shared" si="8"/>
        <v>150.62816203966577</v>
      </c>
    </row>
    <row r="82" spans="1:15" x14ac:dyDescent="0.25">
      <c r="A82" s="8" t="s">
        <v>6</v>
      </c>
      <c r="B82" s="7">
        <v>20</v>
      </c>
      <c r="C82" s="5">
        <v>6852.1048989762094</v>
      </c>
      <c r="D82" s="5">
        <v>7020.4971947122976</v>
      </c>
      <c r="E82" s="5">
        <v>7705.8642687997853</v>
      </c>
      <c r="I82">
        <v>79</v>
      </c>
      <c r="J82" s="4">
        <v>0.21643835616438356</v>
      </c>
      <c r="K82" s="5">
        <v>4740.4925353017643</v>
      </c>
      <c r="L82" s="5">
        <v>4890.8916598316646</v>
      </c>
      <c r="M82" s="5">
        <v>5052.234997489144</v>
      </c>
      <c r="N82">
        <f t="shared" si="7"/>
        <v>150.39912452990029</v>
      </c>
      <c r="O82">
        <f t="shared" si="8"/>
        <v>161.34333765747942</v>
      </c>
    </row>
    <row r="83" spans="1:15" x14ac:dyDescent="0.25">
      <c r="A83" s="8" t="s">
        <v>6</v>
      </c>
      <c r="B83" s="7">
        <v>21</v>
      </c>
      <c r="C83" s="5">
        <v>6963.2120303299744</v>
      </c>
      <c r="D83" s="5">
        <v>7652.7597678416423</v>
      </c>
      <c r="E83" s="5">
        <v>8438.3073545304396</v>
      </c>
      <c r="I83">
        <v>80</v>
      </c>
      <c r="J83" s="4">
        <v>0.21917808219178081</v>
      </c>
      <c r="K83" s="5">
        <v>4740.9275538550974</v>
      </c>
      <c r="L83" s="5">
        <v>4902.3484525098793</v>
      </c>
      <c r="M83" s="5">
        <v>5060.9052525086518</v>
      </c>
      <c r="N83">
        <f t="shared" si="7"/>
        <v>161.42089865478192</v>
      </c>
      <c r="O83">
        <f t="shared" si="8"/>
        <v>158.55679999877248</v>
      </c>
    </row>
    <row r="84" spans="1:15" x14ac:dyDescent="0.25">
      <c r="A84" s="8" t="s">
        <v>6</v>
      </c>
      <c r="B84" s="7">
        <v>22</v>
      </c>
      <c r="C84" s="5">
        <v>6662.2221223027846</v>
      </c>
      <c r="D84" s="5">
        <v>6866.5075616936592</v>
      </c>
      <c r="E84" s="5">
        <v>7440.2587507308162</v>
      </c>
      <c r="I84">
        <v>81</v>
      </c>
      <c r="J84" s="4">
        <v>0.22191780821917809</v>
      </c>
      <c r="K84" s="5">
        <v>4751.2534638235265</v>
      </c>
      <c r="L84" s="5">
        <v>4916.9296328989585</v>
      </c>
      <c r="M84" s="5">
        <v>5061.5957592454361</v>
      </c>
      <c r="N84">
        <f t="shared" si="7"/>
        <v>165.67616907543197</v>
      </c>
      <c r="O84">
        <f t="shared" si="8"/>
        <v>144.66612634647754</v>
      </c>
    </row>
    <row r="85" spans="1:15" x14ac:dyDescent="0.25">
      <c r="A85" s="8" t="s">
        <v>6</v>
      </c>
      <c r="B85" s="7">
        <v>23</v>
      </c>
      <c r="C85" s="5">
        <v>6299.6270496072539</v>
      </c>
      <c r="D85" s="5">
        <v>6368.3043919427837</v>
      </c>
      <c r="E85" s="5">
        <v>6454.5903496199826</v>
      </c>
      <c r="I85">
        <v>82</v>
      </c>
      <c r="J85" s="4">
        <v>0.22465753424657534</v>
      </c>
      <c r="K85" s="5">
        <v>4800.0979523464557</v>
      </c>
      <c r="L85" s="5">
        <v>4922.2885555685825</v>
      </c>
      <c r="M85" s="5">
        <v>5064.8920156918575</v>
      </c>
      <c r="N85">
        <f t="shared" si="7"/>
        <v>122.19060322212681</v>
      </c>
      <c r="O85">
        <f t="shared" si="8"/>
        <v>142.603460123275</v>
      </c>
    </row>
    <row r="86" spans="1:15" x14ac:dyDescent="0.25">
      <c r="A86" s="8" t="s">
        <v>6</v>
      </c>
      <c r="B86" s="7">
        <v>24</v>
      </c>
      <c r="C86" s="5">
        <v>5797.3632501295833</v>
      </c>
      <c r="D86" s="5">
        <v>6619.8833057637057</v>
      </c>
      <c r="E86" s="5">
        <v>7235.5781694605794</v>
      </c>
      <c r="I86">
        <v>83</v>
      </c>
      <c r="J86" s="4">
        <v>0.22739726027397261</v>
      </c>
      <c r="K86" s="5">
        <v>4820.5537480352359</v>
      </c>
      <c r="L86" s="5">
        <v>4945.1440884885451</v>
      </c>
      <c r="M86" s="5">
        <v>5084.5152282847084</v>
      </c>
      <c r="N86">
        <f t="shared" si="7"/>
        <v>124.59034045330918</v>
      </c>
      <c r="O86">
        <f t="shared" si="8"/>
        <v>139.37113979616333</v>
      </c>
    </row>
    <row r="87" spans="1:15" x14ac:dyDescent="0.25">
      <c r="A87" s="8" t="s">
        <v>6</v>
      </c>
      <c r="B87" s="7">
        <v>25</v>
      </c>
      <c r="C87" s="5">
        <v>5845.8870507277206</v>
      </c>
      <c r="D87" s="5">
        <v>6716.8744907346663</v>
      </c>
      <c r="E87" s="5">
        <v>7435.0246993950823</v>
      </c>
      <c r="I87">
        <v>84</v>
      </c>
      <c r="J87" s="4">
        <v>0.23013698630136986</v>
      </c>
      <c r="K87" s="5">
        <v>4833.0343380897248</v>
      </c>
      <c r="L87" s="5">
        <v>4948.2135439562735</v>
      </c>
      <c r="M87" s="5">
        <v>5088.4994056674514</v>
      </c>
      <c r="N87">
        <f t="shared" si="7"/>
        <v>115.17920586654873</v>
      </c>
      <c r="O87">
        <f t="shared" si="8"/>
        <v>140.28586171117786</v>
      </c>
    </row>
    <row r="88" spans="1:15" x14ac:dyDescent="0.25">
      <c r="A88" s="8" t="s">
        <v>6</v>
      </c>
      <c r="B88" s="7">
        <v>26</v>
      </c>
      <c r="C88" s="5">
        <v>6548.8445095921234</v>
      </c>
      <c r="D88" s="5">
        <v>7568.5114202919976</v>
      </c>
      <c r="E88" s="5">
        <v>8357.8411512662096</v>
      </c>
      <c r="I88">
        <v>85</v>
      </c>
      <c r="J88" s="4">
        <v>0.23287671232876711</v>
      </c>
      <c r="K88" s="5">
        <v>4833.1234341613963</v>
      </c>
      <c r="L88" s="5">
        <v>4969.2352550031101</v>
      </c>
      <c r="M88" s="5">
        <v>5101.7189361330493</v>
      </c>
      <c r="N88">
        <f t="shared" si="7"/>
        <v>136.11182084171378</v>
      </c>
      <c r="O88">
        <f t="shared" si="8"/>
        <v>132.48368112993921</v>
      </c>
    </row>
    <row r="89" spans="1:15" x14ac:dyDescent="0.25">
      <c r="A89" s="8" t="s">
        <v>6</v>
      </c>
      <c r="B89" s="7">
        <v>27</v>
      </c>
      <c r="C89" s="5">
        <v>7756.2807941881292</v>
      </c>
      <c r="D89" s="5">
        <v>9019.5399708885961</v>
      </c>
      <c r="E89" s="5">
        <v>9885.3932452873123</v>
      </c>
      <c r="I89">
        <v>86</v>
      </c>
      <c r="J89" s="4">
        <v>0.23561643835616439</v>
      </c>
      <c r="K89" s="5">
        <v>4853.3840207072462</v>
      </c>
      <c r="L89" s="5">
        <v>4982.3245545637692</v>
      </c>
      <c r="M89" s="5">
        <v>5109.7860906936694</v>
      </c>
      <c r="N89">
        <f t="shared" si="7"/>
        <v>128.94053385652296</v>
      </c>
      <c r="O89">
        <f t="shared" si="8"/>
        <v>127.4615361299002</v>
      </c>
    </row>
    <row r="90" spans="1:15" x14ac:dyDescent="0.25">
      <c r="A90" s="8" t="s">
        <v>6</v>
      </c>
      <c r="B90" s="7">
        <v>28</v>
      </c>
      <c r="C90" s="5">
        <v>6341.4665293223225</v>
      </c>
      <c r="D90" s="5">
        <v>7344.2216823120616</v>
      </c>
      <c r="E90" s="5">
        <v>8133.7885222616205</v>
      </c>
      <c r="I90">
        <v>87</v>
      </c>
      <c r="J90" s="4">
        <v>0.23835616438356164</v>
      </c>
      <c r="K90" s="5">
        <v>4854.886452757728</v>
      </c>
      <c r="L90" s="5">
        <v>4987.9745699274026</v>
      </c>
      <c r="M90" s="5">
        <v>5113.7360281896545</v>
      </c>
      <c r="N90">
        <f t="shared" si="7"/>
        <v>133.08811716967466</v>
      </c>
      <c r="O90">
        <f t="shared" si="8"/>
        <v>125.76145826225184</v>
      </c>
    </row>
    <row r="91" spans="1:15" x14ac:dyDescent="0.25">
      <c r="A91" s="8" t="s">
        <v>6</v>
      </c>
      <c r="B91" s="7">
        <v>29</v>
      </c>
      <c r="C91" s="5">
        <v>6291.1426375747105</v>
      </c>
      <c r="D91" s="5">
        <v>6445.596365710313</v>
      </c>
      <c r="E91" s="5">
        <v>7158.9380166894516</v>
      </c>
      <c r="I91">
        <v>88</v>
      </c>
      <c r="J91" s="4">
        <v>0.24109589041095891</v>
      </c>
      <c r="K91" s="5">
        <v>4868.7653480189001</v>
      </c>
      <c r="L91" s="5">
        <v>5004.543843616746</v>
      </c>
      <c r="M91" s="5">
        <v>5120.6654732826828</v>
      </c>
      <c r="N91">
        <f t="shared" si="7"/>
        <v>135.7784955978459</v>
      </c>
      <c r="O91">
        <f t="shared" si="8"/>
        <v>116.12162966593678</v>
      </c>
    </row>
    <row r="92" spans="1:15" x14ac:dyDescent="0.25">
      <c r="A92" s="8" t="s">
        <v>6</v>
      </c>
      <c r="B92" s="7">
        <v>30</v>
      </c>
      <c r="C92" s="5">
        <v>6214.7918780261898</v>
      </c>
      <c r="D92" s="5">
        <v>6269.377860659064</v>
      </c>
      <c r="E92" s="5">
        <v>6333.8386698564209</v>
      </c>
      <c r="I92">
        <v>89</v>
      </c>
      <c r="J92" s="4">
        <v>0.24383561643835616</v>
      </c>
      <c r="K92" s="5">
        <v>4907.569062403265</v>
      </c>
      <c r="L92" s="5">
        <v>5004.6779207523832</v>
      </c>
      <c r="M92" s="5">
        <v>5145.079559558555</v>
      </c>
      <c r="N92">
        <f t="shared" si="7"/>
        <v>97.108858349118236</v>
      </c>
      <c r="O92">
        <f t="shared" si="8"/>
        <v>140.40163880617183</v>
      </c>
    </row>
    <row r="93" spans="1:15" x14ac:dyDescent="0.25">
      <c r="A93" s="8" t="s">
        <v>6</v>
      </c>
      <c r="B93" s="7">
        <v>31</v>
      </c>
      <c r="C93" s="5">
        <v>6122.2282147065052</v>
      </c>
      <c r="D93" s="5">
        <v>7161.5742030939582</v>
      </c>
      <c r="E93" s="5">
        <v>7931.0628605082384</v>
      </c>
      <c r="I93">
        <v>90</v>
      </c>
      <c r="J93" s="4">
        <v>0.24657534246575341</v>
      </c>
      <c r="K93" s="5">
        <v>4921.9927356688167</v>
      </c>
      <c r="L93" s="5">
        <v>5006.7212062840481</v>
      </c>
      <c r="M93" s="5">
        <v>5147.7192341582886</v>
      </c>
      <c r="N93">
        <f t="shared" si="7"/>
        <v>84.728470615231345</v>
      </c>
      <c r="O93">
        <f t="shared" si="8"/>
        <v>140.99802787424051</v>
      </c>
    </row>
    <row r="94" spans="1:15" x14ac:dyDescent="0.25">
      <c r="A94" s="8" t="s">
        <v>7</v>
      </c>
      <c r="B94" s="7">
        <v>1</v>
      </c>
      <c r="C94" s="5">
        <v>7112.5210596893849</v>
      </c>
      <c r="D94" s="5">
        <v>8130.0934390285838</v>
      </c>
      <c r="E94" s="5">
        <v>8903.2205888785429</v>
      </c>
      <c r="I94">
        <v>91</v>
      </c>
      <c r="J94" s="4">
        <v>0.24931506849315069</v>
      </c>
      <c r="K94" s="5">
        <v>4943.1761370659297</v>
      </c>
      <c r="L94" s="5">
        <v>5020.9844549409208</v>
      </c>
      <c r="M94" s="5">
        <v>5161.1489072088189</v>
      </c>
      <c r="N94">
        <f t="shared" si="7"/>
        <v>77.808317874991189</v>
      </c>
      <c r="O94">
        <f t="shared" si="8"/>
        <v>140.16445226789801</v>
      </c>
    </row>
    <row r="95" spans="1:15" x14ac:dyDescent="0.25">
      <c r="A95" s="8" t="s">
        <v>7</v>
      </c>
      <c r="B95" s="7">
        <v>2</v>
      </c>
      <c r="C95" s="5">
        <v>6864.2515308416441</v>
      </c>
      <c r="D95" s="5">
        <v>7792.0601311832397</v>
      </c>
      <c r="E95" s="5">
        <v>8362.390898546535</v>
      </c>
      <c r="I95">
        <v>92</v>
      </c>
      <c r="J95" s="4">
        <v>0.25205479452054796</v>
      </c>
      <c r="K95" s="5">
        <v>4944.8401785004899</v>
      </c>
      <c r="L95" s="5">
        <v>5021.4904156398734</v>
      </c>
      <c r="M95" s="5">
        <v>5187.9714565413742</v>
      </c>
      <c r="N95">
        <f t="shared" si="7"/>
        <v>76.650237139383535</v>
      </c>
      <c r="O95">
        <f t="shared" si="8"/>
        <v>166.48104090150082</v>
      </c>
    </row>
    <row r="96" spans="1:15" x14ac:dyDescent="0.25">
      <c r="A96" s="8" t="s">
        <v>7</v>
      </c>
      <c r="B96" s="7">
        <v>3</v>
      </c>
      <c r="C96" s="5">
        <v>5626.21904915493</v>
      </c>
      <c r="D96" s="5">
        <v>5698.7355763646447</v>
      </c>
      <c r="E96" s="5">
        <v>5771.6301867534639</v>
      </c>
      <c r="I96">
        <v>93</v>
      </c>
      <c r="J96" s="4">
        <v>0.25479452054794521</v>
      </c>
      <c r="K96" s="5">
        <v>4954.5647563836174</v>
      </c>
      <c r="L96" s="5">
        <v>5027.7863324618411</v>
      </c>
      <c r="M96" s="5">
        <v>5194.0847847371733</v>
      </c>
      <c r="N96">
        <f t="shared" si="7"/>
        <v>73.221576078223734</v>
      </c>
      <c r="O96">
        <f t="shared" si="8"/>
        <v>166.29845227533224</v>
      </c>
    </row>
    <row r="97" spans="1:15" x14ac:dyDescent="0.25">
      <c r="A97" s="8" t="s">
        <v>7</v>
      </c>
      <c r="B97" s="7">
        <v>4</v>
      </c>
      <c r="C97" s="5">
        <v>5626.6859007133826</v>
      </c>
      <c r="D97" s="5">
        <v>6378.9312473213722</v>
      </c>
      <c r="E97" s="5">
        <v>7053.1258291104605</v>
      </c>
      <c r="I97">
        <v>94</v>
      </c>
      <c r="J97" s="4">
        <v>0.25753424657534246</v>
      </c>
      <c r="K97" s="5">
        <v>4970.6164405270902</v>
      </c>
      <c r="L97" s="5">
        <v>5034.726732078685</v>
      </c>
      <c r="M97" s="5">
        <v>5198.1128106827855</v>
      </c>
      <c r="N97">
        <f t="shared" si="7"/>
        <v>64.110291551594855</v>
      </c>
      <c r="O97">
        <f t="shared" si="8"/>
        <v>163.38607860410048</v>
      </c>
    </row>
    <row r="98" spans="1:15" x14ac:dyDescent="0.25">
      <c r="A98" s="8" t="s">
        <v>7</v>
      </c>
      <c r="B98" s="7">
        <v>5</v>
      </c>
      <c r="C98" s="5">
        <v>6477.6330018586887</v>
      </c>
      <c r="D98" s="5">
        <v>7311.3530612186441</v>
      </c>
      <c r="E98" s="5">
        <v>7906.9646366620436</v>
      </c>
      <c r="I98">
        <v>95</v>
      </c>
      <c r="J98" s="4">
        <v>0.26027397260273971</v>
      </c>
      <c r="K98" s="5">
        <v>4975.6712770535014</v>
      </c>
      <c r="L98" s="5">
        <v>5045.7845086747948</v>
      </c>
      <c r="M98" s="5">
        <v>5216.6691291935749</v>
      </c>
      <c r="N98">
        <f t="shared" si="7"/>
        <v>70.11323162129338</v>
      </c>
      <c r="O98">
        <f t="shared" si="8"/>
        <v>170.88462051878014</v>
      </c>
    </row>
    <row r="99" spans="1:15" x14ac:dyDescent="0.25">
      <c r="A99" s="8" t="s">
        <v>7</v>
      </c>
      <c r="B99" s="7">
        <v>6</v>
      </c>
      <c r="C99" s="5">
        <v>6552.7005221751278</v>
      </c>
      <c r="D99" s="5">
        <v>7478.3681619468225</v>
      </c>
      <c r="E99" s="5">
        <v>8226.599530513362</v>
      </c>
      <c r="I99">
        <v>96</v>
      </c>
      <c r="J99" s="4">
        <v>0.26301369863013696</v>
      </c>
      <c r="K99" s="5">
        <v>4977.7316100721364</v>
      </c>
      <c r="L99" s="5">
        <v>5076.1831669626517</v>
      </c>
      <c r="M99" s="5">
        <v>5220.5799145381825</v>
      </c>
      <c r="N99">
        <f t="shared" si="7"/>
        <v>98.451556890515349</v>
      </c>
      <c r="O99">
        <f t="shared" si="8"/>
        <v>144.39674757553075</v>
      </c>
    </row>
    <row r="100" spans="1:15" x14ac:dyDescent="0.25">
      <c r="A100" s="8" t="s">
        <v>7</v>
      </c>
      <c r="B100" s="7">
        <v>7</v>
      </c>
      <c r="C100" s="5">
        <v>5803.5275878711</v>
      </c>
      <c r="D100" s="5">
        <v>6721.8029475909825</v>
      </c>
      <c r="E100" s="5">
        <v>7446.288238813755</v>
      </c>
      <c r="I100">
        <v>97</v>
      </c>
      <c r="J100" s="4">
        <v>0.26575342465753427</v>
      </c>
      <c r="K100" s="5">
        <v>4981.0897975565749</v>
      </c>
      <c r="L100" s="5">
        <v>5082.2431668792378</v>
      </c>
      <c r="M100" s="5">
        <v>5223.0101415830832</v>
      </c>
      <c r="N100">
        <f t="shared" si="7"/>
        <v>101.15336932266291</v>
      </c>
      <c r="O100">
        <f t="shared" si="8"/>
        <v>140.76697470384534</v>
      </c>
    </row>
    <row r="101" spans="1:15" x14ac:dyDescent="0.25">
      <c r="A101" s="8" t="s">
        <v>7</v>
      </c>
      <c r="B101" s="7">
        <v>8</v>
      </c>
      <c r="C101" s="5">
        <v>6227.4228837435185</v>
      </c>
      <c r="D101" s="5">
        <v>7028.576402686369</v>
      </c>
      <c r="E101" s="5">
        <v>7713.8174600237071</v>
      </c>
      <c r="I101">
        <v>98</v>
      </c>
      <c r="J101" s="4">
        <v>0.26849315068493151</v>
      </c>
      <c r="K101" s="5">
        <v>5001.6208898048208</v>
      </c>
      <c r="L101" s="5">
        <v>5094.6847587771335</v>
      </c>
      <c r="M101" s="5">
        <v>5225.1248095405681</v>
      </c>
      <c r="N101">
        <f t="shared" si="7"/>
        <v>93.063868972312775</v>
      </c>
      <c r="O101">
        <f t="shared" si="8"/>
        <v>130.44005076343456</v>
      </c>
    </row>
    <row r="102" spans="1:15" x14ac:dyDescent="0.25">
      <c r="A102" s="8" t="s">
        <v>7</v>
      </c>
      <c r="B102" s="7">
        <v>9</v>
      </c>
      <c r="C102" s="5">
        <v>6469.1926153269524</v>
      </c>
      <c r="D102" s="5">
        <v>7488.8670931996567</v>
      </c>
      <c r="E102" s="5">
        <v>8247.5233760077936</v>
      </c>
      <c r="I102">
        <v>99</v>
      </c>
      <c r="J102" s="4">
        <v>0.27123287671232876</v>
      </c>
      <c r="K102" s="5">
        <v>5004.9312722201576</v>
      </c>
      <c r="L102" s="5">
        <v>5121.5546276492496</v>
      </c>
      <c r="M102" s="5">
        <v>5234.4666170632227</v>
      </c>
      <c r="N102">
        <f t="shared" si="7"/>
        <v>116.62335542909204</v>
      </c>
      <c r="O102">
        <f t="shared" si="8"/>
        <v>112.91198941397306</v>
      </c>
    </row>
    <row r="103" spans="1:15" x14ac:dyDescent="0.25">
      <c r="A103" s="8" t="s">
        <v>7</v>
      </c>
      <c r="B103" s="7">
        <v>10</v>
      </c>
      <c r="C103" s="5">
        <v>5832.5340918424408</v>
      </c>
      <c r="D103" s="5">
        <v>6769.1928419528595</v>
      </c>
      <c r="E103" s="5">
        <v>7507.179960067253</v>
      </c>
      <c r="I103">
        <v>100</v>
      </c>
      <c r="J103" s="4">
        <v>0.27397260273972601</v>
      </c>
      <c r="K103" s="5">
        <v>5008.4409341315804</v>
      </c>
      <c r="L103" s="5">
        <v>5124.4520681761423</v>
      </c>
      <c r="M103" s="5">
        <v>5235.9231695723029</v>
      </c>
      <c r="N103">
        <f t="shared" si="7"/>
        <v>116.01113404456191</v>
      </c>
      <c r="O103">
        <f t="shared" si="8"/>
        <v>111.47110139616052</v>
      </c>
    </row>
    <row r="104" spans="1:15" x14ac:dyDescent="0.25">
      <c r="A104" s="8" t="s">
        <v>7</v>
      </c>
      <c r="B104" s="7">
        <v>11</v>
      </c>
      <c r="C104" s="5">
        <v>5764.6797839824794</v>
      </c>
      <c r="D104" s="5">
        <v>6716.4647449157783</v>
      </c>
      <c r="E104" s="5">
        <v>7485.7893024804216</v>
      </c>
      <c r="I104">
        <v>101</v>
      </c>
      <c r="J104" s="4">
        <v>0.27671232876712326</v>
      </c>
      <c r="K104" s="5">
        <v>5032.3375444847516</v>
      </c>
      <c r="L104" s="5">
        <v>5124.9954712331237</v>
      </c>
      <c r="M104" s="5">
        <v>5243.2791095487519</v>
      </c>
      <c r="N104">
        <f t="shared" si="7"/>
        <v>92.65792674837212</v>
      </c>
      <c r="O104">
        <f t="shared" si="8"/>
        <v>118.2836383156282</v>
      </c>
    </row>
    <row r="105" spans="1:15" x14ac:dyDescent="0.25">
      <c r="A105" s="8" t="s">
        <v>7</v>
      </c>
      <c r="B105" s="7">
        <v>12</v>
      </c>
      <c r="C105" s="5">
        <v>6601.7923995814308</v>
      </c>
      <c r="D105" s="5">
        <v>7484.5118987839269</v>
      </c>
      <c r="E105" s="5">
        <v>8224.4149579594086</v>
      </c>
      <c r="I105">
        <v>102</v>
      </c>
      <c r="J105" s="4">
        <v>0.27945205479452057</v>
      </c>
      <c r="K105" s="5">
        <v>5039.3673839177864</v>
      </c>
      <c r="L105" s="5">
        <v>5129.1106514379135</v>
      </c>
      <c r="M105" s="5">
        <v>5253.6043393504624</v>
      </c>
      <c r="N105">
        <f t="shared" si="7"/>
        <v>89.743267520127119</v>
      </c>
      <c r="O105">
        <f t="shared" si="8"/>
        <v>124.49368791254892</v>
      </c>
    </row>
    <row r="106" spans="1:15" x14ac:dyDescent="0.25">
      <c r="A106" s="8" t="s">
        <v>7</v>
      </c>
      <c r="B106" s="7">
        <v>13</v>
      </c>
      <c r="C106" s="5">
        <v>6723.7515747983416</v>
      </c>
      <c r="D106" s="5">
        <v>7694.9072254504863</v>
      </c>
      <c r="E106" s="5">
        <v>8481.2186371102762</v>
      </c>
      <c r="I106">
        <v>103</v>
      </c>
      <c r="J106" s="4">
        <v>0.28219178082191781</v>
      </c>
      <c r="K106" s="5">
        <v>5058.7460856084872</v>
      </c>
      <c r="L106" s="5">
        <v>5135.6338616486573</v>
      </c>
      <c r="M106" s="5">
        <v>5268.0043272301482</v>
      </c>
      <c r="N106">
        <f t="shared" si="7"/>
        <v>76.887776040170138</v>
      </c>
      <c r="O106">
        <f t="shared" si="8"/>
        <v>132.37046558149086</v>
      </c>
    </row>
    <row r="107" spans="1:15" x14ac:dyDescent="0.25">
      <c r="A107" s="8" t="s">
        <v>7</v>
      </c>
      <c r="B107" s="7">
        <v>14</v>
      </c>
      <c r="C107" s="5">
        <v>5664.5401645356033</v>
      </c>
      <c r="D107" s="5">
        <v>6537.594876594183</v>
      </c>
      <c r="E107" s="5">
        <v>7284.8224996538229</v>
      </c>
      <c r="I107">
        <v>104</v>
      </c>
      <c r="J107" s="4">
        <v>0.28493150684931506</v>
      </c>
      <c r="K107" s="5">
        <v>5066.2312263025269</v>
      </c>
      <c r="L107" s="5">
        <v>5149.5096016023199</v>
      </c>
      <c r="M107" s="5">
        <v>5268.6832526514409</v>
      </c>
      <c r="N107">
        <f t="shared" si="7"/>
        <v>83.27837529979297</v>
      </c>
      <c r="O107">
        <f t="shared" si="8"/>
        <v>119.17365104912096</v>
      </c>
    </row>
    <row r="108" spans="1:15" x14ac:dyDescent="0.25">
      <c r="A108" s="8" t="s">
        <v>7</v>
      </c>
      <c r="B108" s="7">
        <v>15</v>
      </c>
      <c r="C108" s="5">
        <v>5973.0424117761431</v>
      </c>
      <c r="D108" s="5">
        <v>6805.5669726199267</v>
      </c>
      <c r="E108" s="5">
        <v>7314.6581335449373</v>
      </c>
      <c r="I108">
        <v>105</v>
      </c>
      <c r="J108" s="4">
        <v>0.28767123287671231</v>
      </c>
      <c r="K108" s="5">
        <v>5086.0023967342313</v>
      </c>
      <c r="L108" s="5">
        <v>5158.0787995512474</v>
      </c>
      <c r="M108" s="5">
        <v>5269.5129427521242</v>
      </c>
      <c r="N108">
        <f t="shared" si="7"/>
        <v>72.07640281701606</v>
      </c>
      <c r="O108">
        <f t="shared" si="8"/>
        <v>111.43414320087686</v>
      </c>
    </row>
    <row r="109" spans="1:15" x14ac:dyDescent="0.25">
      <c r="A109" s="8" t="s">
        <v>7</v>
      </c>
      <c r="B109" s="7">
        <v>16</v>
      </c>
      <c r="C109" s="5">
        <v>6134.4989378537321</v>
      </c>
      <c r="D109" s="5">
        <v>7068.1897154542639</v>
      </c>
      <c r="E109" s="5">
        <v>7853.2412331700252</v>
      </c>
      <c r="I109">
        <v>106</v>
      </c>
      <c r="J109" s="4">
        <v>0.29041095890410956</v>
      </c>
      <c r="K109" s="5">
        <v>5094.0526695166191</v>
      </c>
      <c r="L109" s="5">
        <v>5176.8923655337712</v>
      </c>
      <c r="M109" s="5">
        <v>5288.0823368731617</v>
      </c>
      <c r="N109">
        <f t="shared" si="7"/>
        <v>82.839696017152164</v>
      </c>
      <c r="O109">
        <f t="shared" si="8"/>
        <v>111.18997133939047</v>
      </c>
    </row>
    <row r="110" spans="1:15" x14ac:dyDescent="0.25">
      <c r="A110" s="8" t="s">
        <v>7</v>
      </c>
      <c r="B110" s="7">
        <v>17</v>
      </c>
      <c r="C110" s="5">
        <v>6064.3428343740015</v>
      </c>
      <c r="D110" s="5">
        <v>6393.1846028824257</v>
      </c>
      <c r="E110" s="5">
        <v>7152.0657255296319</v>
      </c>
      <c r="I110">
        <v>107</v>
      </c>
      <c r="J110" s="4">
        <v>0.29315068493150687</v>
      </c>
      <c r="K110" s="5">
        <v>5097.5752555438448</v>
      </c>
      <c r="L110" s="5">
        <v>5190.5533340140137</v>
      </c>
      <c r="M110" s="5">
        <v>5323.1387627247386</v>
      </c>
      <c r="N110">
        <f t="shared" si="7"/>
        <v>92.978078470168839</v>
      </c>
      <c r="O110">
        <f t="shared" si="8"/>
        <v>132.58542871072495</v>
      </c>
    </row>
    <row r="111" spans="1:15" x14ac:dyDescent="0.25">
      <c r="A111" s="8" t="s">
        <v>7</v>
      </c>
      <c r="B111" s="7">
        <v>18</v>
      </c>
      <c r="C111" s="5">
        <v>5630.006999216148</v>
      </c>
      <c r="D111" s="5">
        <v>5670.4551485485863</v>
      </c>
      <c r="E111" s="5">
        <v>5742.7999962041977</v>
      </c>
      <c r="I111">
        <v>108</v>
      </c>
      <c r="J111" s="4">
        <v>0.29589041095890412</v>
      </c>
      <c r="K111" s="5">
        <v>5101.1113721294096</v>
      </c>
      <c r="L111" s="5">
        <v>5196.5392747850892</v>
      </c>
      <c r="M111" s="5">
        <v>5328.3999587231265</v>
      </c>
      <c r="N111">
        <f t="shared" si="7"/>
        <v>95.427902655679645</v>
      </c>
      <c r="O111">
        <f t="shared" si="8"/>
        <v>131.86068393803725</v>
      </c>
    </row>
    <row r="112" spans="1:15" x14ac:dyDescent="0.25">
      <c r="A112" s="8" t="s">
        <v>7</v>
      </c>
      <c r="B112" s="7">
        <v>19</v>
      </c>
      <c r="C112" s="5">
        <v>5470.2822746028578</v>
      </c>
      <c r="D112" s="5">
        <v>5569.9726160828504</v>
      </c>
      <c r="E112" s="5">
        <v>5640.7245009104881</v>
      </c>
      <c r="I112">
        <v>109</v>
      </c>
      <c r="J112" s="4">
        <v>0.29863013698630136</v>
      </c>
      <c r="K112" s="5">
        <v>5112.6318483997493</v>
      </c>
      <c r="L112" s="5">
        <v>5230.0387825113285</v>
      </c>
      <c r="M112" s="5">
        <v>5331.170666879003</v>
      </c>
      <c r="N112">
        <f t="shared" si="7"/>
        <v>117.40693411157918</v>
      </c>
      <c r="O112">
        <f t="shared" si="8"/>
        <v>101.1318843676745</v>
      </c>
    </row>
    <row r="113" spans="1:15" x14ac:dyDescent="0.25">
      <c r="A113" s="8" t="s">
        <v>7</v>
      </c>
      <c r="B113" s="7">
        <v>20</v>
      </c>
      <c r="C113" s="5">
        <v>5566.0191880815655</v>
      </c>
      <c r="D113" s="5">
        <v>5588.8469503278429</v>
      </c>
      <c r="E113" s="5">
        <v>5657.4759067185623</v>
      </c>
      <c r="I113">
        <v>110</v>
      </c>
      <c r="J113" s="4">
        <v>0.30136986301369861</v>
      </c>
      <c r="K113" s="5">
        <v>5118.7770690475772</v>
      </c>
      <c r="L113" s="5">
        <v>5230.7755640686155</v>
      </c>
      <c r="M113" s="5">
        <v>5346.7606226917451</v>
      </c>
      <c r="N113">
        <f t="shared" si="7"/>
        <v>111.99849502103825</v>
      </c>
      <c r="O113">
        <f t="shared" si="8"/>
        <v>115.98505862312959</v>
      </c>
    </row>
    <row r="114" spans="1:15" x14ac:dyDescent="0.25">
      <c r="A114" s="8" t="s">
        <v>7</v>
      </c>
      <c r="B114" s="7">
        <v>21</v>
      </c>
      <c r="C114" s="5">
        <v>5709.0979366234387</v>
      </c>
      <c r="D114" s="5">
        <v>5782.589503485251</v>
      </c>
      <c r="E114" s="5">
        <v>5848.624755583478</v>
      </c>
      <c r="I114">
        <v>111</v>
      </c>
      <c r="J114" s="4">
        <v>0.30410958904109592</v>
      </c>
      <c r="K114" s="5">
        <v>5119.3323978287444</v>
      </c>
      <c r="L114" s="5">
        <v>5248.2216928797789</v>
      </c>
      <c r="M114" s="5">
        <v>5350.2996642308462</v>
      </c>
      <c r="N114">
        <f t="shared" si="7"/>
        <v>128.88929505103442</v>
      </c>
      <c r="O114">
        <f t="shared" si="8"/>
        <v>102.07797135106739</v>
      </c>
    </row>
    <row r="115" spans="1:15" x14ac:dyDescent="0.25">
      <c r="A115" s="8" t="s">
        <v>7</v>
      </c>
      <c r="B115" s="7">
        <v>22</v>
      </c>
      <c r="C115" s="5">
        <v>2701.6964954962277</v>
      </c>
      <c r="D115" s="5">
        <v>3369.0744056276853</v>
      </c>
      <c r="E115" s="5">
        <v>4036.9482166189227</v>
      </c>
      <c r="I115">
        <v>112</v>
      </c>
      <c r="J115" s="4">
        <v>0.30684931506849317</v>
      </c>
      <c r="K115" s="5">
        <v>5143.749276606206</v>
      </c>
      <c r="L115" s="5">
        <v>5254.2208992659871</v>
      </c>
      <c r="M115" s="5">
        <v>5383.6329840060498</v>
      </c>
      <c r="N115">
        <f t="shared" si="7"/>
        <v>110.47162265978113</v>
      </c>
      <c r="O115">
        <f t="shared" si="8"/>
        <v>129.41208474006271</v>
      </c>
    </row>
    <row r="116" spans="1:15" x14ac:dyDescent="0.25">
      <c r="A116" s="8" t="s">
        <v>7</v>
      </c>
      <c r="B116" s="7">
        <v>23</v>
      </c>
      <c r="C116" s="5">
        <v>3457.1713548001753</v>
      </c>
      <c r="D116" s="5">
        <v>3954.1196029431303</v>
      </c>
      <c r="E116" s="5">
        <v>4274.3309655591002</v>
      </c>
      <c r="I116">
        <v>113</v>
      </c>
      <c r="J116" s="4">
        <v>0.30958904109589042</v>
      </c>
      <c r="K116" s="5">
        <v>5156.8116918771011</v>
      </c>
      <c r="L116" s="5">
        <v>5254.5186357074963</v>
      </c>
      <c r="M116" s="5">
        <v>5394.9640980937693</v>
      </c>
      <c r="N116">
        <f t="shared" si="7"/>
        <v>97.706943830395176</v>
      </c>
      <c r="O116">
        <f t="shared" si="8"/>
        <v>140.44546238627299</v>
      </c>
    </row>
    <row r="117" spans="1:15" x14ac:dyDescent="0.25">
      <c r="A117" s="8" t="s">
        <v>7</v>
      </c>
      <c r="B117" s="7">
        <v>24</v>
      </c>
      <c r="C117" s="5">
        <v>6250.9283691364508</v>
      </c>
      <c r="D117" s="5">
        <v>6278.6697730397973</v>
      </c>
      <c r="E117" s="5">
        <v>6336.2213863867801</v>
      </c>
      <c r="I117">
        <v>114</v>
      </c>
      <c r="J117" s="4">
        <v>0.31232876712328766</v>
      </c>
      <c r="K117" s="5">
        <v>5159.8174002907617</v>
      </c>
      <c r="L117" s="5">
        <v>5305.4078453301663</v>
      </c>
      <c r="M117" s="5">
        <v>5424.3930398087978</v>
      </c>
      <c r="N117">
        <f t="shared" si="7"/>
        <v>145.59044503940459</v>
      </c>
      <c r="O117">
        <f t="shared" si="8"/>
        <v>118.98519447863146</v>
      </c>
    </row>
    <row r="118" spans="1:15" x14ac:dyDescent="0.25">
      <c r="A118" s="8" t="s">
        <v>7</v>
      </c>
      <c r="B118" s="7">
        <v>25</v>
      </c>
      <c r="C118" s="5">
        <v>5570.6413166378952</v>
      </c>
      <c r="D118" s="5">
        <v>5667.7062480960412</v>
      </c>
      <c r="E118" s="5">
        <v>5753.7604352650305</v>
      </c>
      <c r="I118">
        <v>115</v>
      </c>
      <c r="J118" s="4">
        <v>0.31506849315068491</v>
      </c>
      <c r="K118" s="5">
        <v>5173.1541552469716</v>
      </c>
      <c r="L118" s="5">
        <v>5309.8664814292242</v>
      </c>
      <c r="M118" s="5">
        <v>5427.3755975945496</v>
      </c>
      <c r="N118">
        <f t="shared" si="7"/>
        <v>136.71232618225258</v>
      </c>
      <c r="O118">
        <f t="shared" si="8"/>
        <v>117.50911616532539</v>
      </c>
    </row>
    <row r="119" spans="1:15" x14ac:dyDescent="0.25">
      <c r="A119" s="8" t="s">
        <v>7</v>
      </c>
      <c r="B119" s="7">
        <v>26</v>
      </c>
      <c r="C119" s="5">
        <v>5380.3130050991786</v>
      </c>
      <c r="D119" s="5">
        <v>5988.878637536207</v>
      </c>
      <c r="E119" s="5">
        <v>6613.3453810169631</v>
      </c>
      <c r="I119">
        <v>116</v>
      </c>
      <c r="J119" s="4">
        <v>0.31780821917808222</v>
      </c>
      <c r="K119" s="5">
        <v>5191.7207285605291</v>
      </c>
      <c r="L119" s="5">
        <v>5315.1179796033393</v>
      </c>
      <c r="M119" s="5">
        <v>5427.4999888015154</v>
      </c>
      <c r="N119">
        <f t="shared" si="7"/>
        <v>123.39725104281024</v>
      </c>
      <c r="O119">
        <f t="shared" si="8"/>
        <v>112.38200919817609</v>
      </c>
    </row>
    <row r="120" spans="1:15" x14ac:dyDescent="0.25">
      <c r="A120" s="8" t="s">
        <v>7</v>
      </c>
      <c r="B120" s="7">
        <v>27</v>
      </c>
      <c r="C120" s="5">
        <v>5666.8839548159849</v>
      </c>
      <c r="D120" s="5">
        <v>5800.2801255399281</v>
      </c>
      <c r="E120" s="5">
        <v>6460.1180308906696</v>
      </c>
      <c r="I120">
        <v>117</v>
      </c>
      <c r="J120" s="4">
        <v>0.32054794520547947</v>
      </c>
      <c r="K120" s="5">
        <v>5205.953346282804</v>
      </c>
      <c r="L120" s="5">
        <v>5321.7154296087683</v>
      </c>
      <c r="M120" s="5">
        <v>5427.8317695073674</v>
      </c>
      <c r="N120">
        <f t="shared" si="7"/>
        <v>115.76208332596434</v>
      </c>
      <c r="O120">
        <f t="shared" si="8"/>
        <v>106.11633989859911</v>
      </c>
    </row>
    <row r="121" spans="1:15" x14ac:dyDescent="0.25">
      <c r="A121" s="8" t="s">
        <v>7</v>
      </c>
      <c r="B121" s="7">
        <v>28</v>
      </c>
      <c r="C121" s="5">
        <v>5039.3673839177864</v>
      </c>
      <c r="D121" s="5">
        <v>5082.2431668792378</v>
      </c>
      <c r="E121" s="5">
        <v>5147.7192341582886</v>
      </c>
      <c r="I121">
        <v>118</v>
      </c>
      <c r="J121" s="4">
        <v>0.32328767123287672</v>
      </c>
      <c r="K121" s="5">
        <v>5221.178644841224</v>
      </c>
      <c r="L121" s="5">
        <v>5330.1213401967907</v>
      </c>
      <c r="M121" s="5">
        <v>5433.5007378951013</v>
      </c>
      <c r="N121">
        <f t="shared" si="7"/>
        <v>108.94269535556668</v>
      </c>
      <c r="O121">
        <f t="shared" si="8"/>
        <v>103.37939769831064</v>
      </c>
    </row>
    <row r="122" spans="1:15" x14ac:dyDescent="0.25">
      <c r="A122" s="8" t="s">
        <v>7</v>
      </c>
      <c r="B122" s="7">
        <v>29</v>
      </c>
      <c r="C122" s="5">
        <v>4000.4564222099798</v>
      </c>
      <c r="D122" s="5">
        <v>4829.8628195883975</v>
      </c>
      <c r="E122" s="5">
        <v>5537.2807059970546</v>
      </c>
      <c r="I122">
        <v>119</v>
      </c>
      <c r="J122" s="4">
        <v>0.32602739726027397</v>
      </c>
      <c r="K122" s="5">
        <v>5232.5098196786166</v>
      </c>
      <c r="L122" s="5">
        <v>5333.1359786078319</v>
      </c>
      <c r="M122" s="5">
        <v>5437.3775592380516</v>
      </c>
      <c r="N122">
        <f t="shared" si="7"/>
        <v>100.62615892921531</v>
      </c>
      <c r="O122">
        <f t="shared" si="8"/>
        <v>104.24158063021969</v>
      </c>
    </row>
    <row r="123" spans="1:15" x14ac:dyDescent="0.25">
      <c r="A123" s="8" t="s">
        <v>7</v>
      </c>
      <c r="B123" s="7">
        <v>30</v>
      </c>
      <c r="C123" s="5">
        <v>4104.8244442673822</v>
      </c>
      <c r="D123" s="5">
        <v>4676.6327951151325</v>
      </c>
      <c r="E123" s="5">
        <v>5243.2791095487519</v>
      </c>
      <c r="I123">
        <v>120</v>
      </c>
      <c r="J123" s="4">
        <v>0.32876712328767121</v>
      </c>
      <c r="K123" s="5">
        <v>5241.7808262263643</v>
      </c>
      <c r="L123" s="5">
        <v>5335.0570737736271</v>
      </c>
      <c r="M123" s="5">
        <v>5442.1349007420322</v>
      </c>
      <c r="N123">
        <f t="shared" si="7"/>
        <v>93.276247547262756</v>
      </c>
      <c r="O123">
        <f t="shared" si="8"/>
        <v>107.07782696840513</v>
      </c>
    </row>
    <row r="124" spans="1:15" x14ac:dyDescent="0.25">
      <c r="A124" s="8" t="s">
        <v>0</v>
      </c>
      <c r="B124" s="7">
        <v>1</v>
      </c>
      <c r="C124" s="5">
        <v>5364.2776932961606</v>
      </c>
      <c r="D124" s="5">
        <v>5368.2161394848226</v>
      </c>
      <c r="E124" s="5">
        <v>5433.5007378951013</v>
      </c>
      <c r="I124">
        <v>121</v>
      </c>
      <c r="J124" s="4">
        <v>0.33150684931506852</v>
      </c>
      <c r="K124" s="5">
        <v>5260.4379810316859</v>
      </c>
      <c r="L124" s="5">
        <v>5340.7182378532452</v>
      </c>
      <c r="M124" s="5">
        <v>5449.5372062765309</v>
      </c>
      <c r="N124">
        <f t="shared" si="7"/>
        <v>80.280256821559306</v>
      </c>
      <c r="O124">
        <f t="shared" si="8"/>
        <v>108.8189684232857</v>
      </c>
    </row>
    <row r="125" spans="1:15" x14ac:dyDescent="0.25">
      <c r="A125" s="8" t="s">
        <v>0</v>
      </c>
      <c r="B125" s="7">
        <v>2</v>
      </c>
      <c r="C125" s="5">
        <v>5101.1113721294096</v>
      </c>
      <c r="D125" s="5">
        <v>5124.9954712331237</v>
      </c>
      <c r="E125" s="5">
        <v>5442.1349007420322</v>
      </c>
      <c r="I125">
        <v>122</v>
      </c>
      <c r="J125" s="4">
        <v>0.33424657534246577</v>
      </c>
      <c r="K125" s="5">
        <v>5288.83732469397</v>
      </c>
      <c r="L125" s="5">
        <v>5351.3932352245502</v>
      </c>
      <c r="M125" s="5">
        <v>5466.5556258545257</v>
      </c>
      <c r="N125">
        <f t="shared" si="7"/>
        <v>62.555910530580149</v>
      </c>
      <c r="O125">
        <f t="shared" si="8"/>
        <v>115.16239062997556</v>
      </c>
    </row>
    <row r="126" spans="1:15" x14ac:dyDescent="0.25">
      <c r="A126" s="8" t="s">
        <v>0</v>
      </c>
      <c r="B126" s="7">
        <v>3</v>
      </c>
      <c r="C126" s="5">
        <v>5427.8131408354602</v>
      </c>
      <c r="D126" s="5">
        <v>6051.3736441507681</v>
      </c>
      <c r="E126" s="5">
        <v>6638.2108655252778</v>
      </c>
      <c r="I126">
        <v>123</v>
      </c>
      <c r="J126" s="4">
        <v>0.33698630136986302</v>
      </c>
      <c r="K126" s="5">
        <v>5320.7615401972944</v>
      </c>
      <c r="L126" s="5">
        <v>5355.8812828697592</v>
      </c>
      <c r="M126" s="5">
        <v>5487.7166941760879</v>
      </c>
      <c r="N126">
        <f t="shared" si="7"/>
        <v>35.119742672464781</v>
      </c>
      <c r="O126">
        <f t="shared" si="8"/>
        <v>131.83541130632875</v>
      </c>
    </row>
    <row r="127" spans="1:15" x14ac:dyDescent="0.25">
      <c r="A127" s="8" t="s">
        <v>0</v>
      </c>
      <c r="B127" s="7">
        <v>4</v>
      </c>
      <c r="C127" s="5">
        <v>4853.3840207072462</v>
      </c>
      <c r="D127" s="5">
        <v>5490.4386704083736</v>
      </c>
      <c r="E127" s="5">
        <v>6147.1998023345914</v>
      </c>
      <c r="I127">
        <v>124</v>
      </c>
      <c r="J127" s="4">
        <v>0.33972602739726027</v>
      </c>
      <c r="K127" s="5">
        <v>5323.4043960493327</v>
      </c>
      <c r="L127" s="5">
        <v>5365.8174798610089</v>
      </c>
      <c r="M127" s="5">
        <v>5503.2875057823148</v>
      </c>
      <c r="N127">
        <f t="shared" si="7"/>
        <v>42.413083811676188</v>
      </c>
      <c r="O127">
        <f t="shared" si="8"/>
        <v>137.47002592130593</v>
      </c>
    </row>
    <row r="128" spans="1:15" x14ac:dyDescent="0.25">
      <c r="A128" s="8" t="s">
        <v>0</v>
      </c>
      <c r="B128" s="7">
        <v>5</v>
      </c>
      <c r="C128" s="5">
        <v>4907.569062403265</v>
      </c>
      <c r="D128" s="5">
        <v>4969.2352550031101</v>
      </c>
      <c r="E128" s="5">
        <v>5060.9052525086518</v>
      </c>
      <c r="I128">
        <v>125</v>
      </c>
      <c r="J128" s="4">
        <v>0.34246575342465752</v>
      </c>
      <c r="K128" s="5">
        <v>5324.4451943647437</v>
      </c>
      <c r="L128" s="5">
        <v>5368.2161394848226</v>
      </c>
      <c r="M128" s="5">
        <v>5512.163533628096</v>
      </c>
      <c r="N128">
        <f t="shared" si="7"/>
        <v>43.770945120078977</v>
      </c>
      <c r="O128">
        <f t="shared" si="8"/>
        <v>143.94739414327341</v>
      </c>
    </row>
    <row r="129" spans="1:15" x14ac:dyDescent="0.25">
      <c r="A129" s="8" t="s">
        <v>0</v>
      </c>
      <c r="B129" s="7">
        <v>6</v>
      </c>
      <c r="C129" s="5">
        <v>4370.3875568160656</v>
      </c>
      <c r="D129" s="5">
        <v>5305.4078453301663</v>
      </c>
      <c r="E129" s="5">
        <v>6014.1636637353076</v>
      </c>
      <c r="I129">
        <v>126</v>
      </c>
      <c r="J129" s="4">
        <v>0.34520547945205482</v>
      </c>
      <c r="K129" s="5">
        <v>5326.4623254492726</v>
      </c>
      <c r="L129" s="5">
        <v>5372.5733787901227</v>
      </c>
      <c r="M129" s="5">
        <v>5518.6278557874612</v>
      </c>
      <c r="N129">
        <f t="shared" si="7"/>
        <v>46.111053340850049</v>
      </c>
      <c r="O129">
        <f t="shared" si="8"/>
        <v>146.0544769973385</v>
      </c>
    </row>
    <row r="130" spans="1:15" x14ac:dyDescent="0.25">
      <c r="A130" s="8" t="s">
        <v>0</v>
      </c>
      <c r="B130" s="7">
        <v>7</v>
      </c>
      <c r="C130" s="5">
        <v>5663.1578175924806</v>
      </c>
      <c r="D130" s="5">
        <v>6438.5589366818967</v>
      </c>
      <c r="E130" s="5">
        <v>7139.8422143359821</v>
      </c>
      <c r="I130">
        <v>127</v>
      </c>
      <c r="J130" s="4">
        <v>0.34794520547945207</v>
      </c>
      <c r="K130" s="5">
        <v>5331.9639100286913</v>
      </c>
      <c r="L130" s="5">
        <v>5391.177318193113</v>
      </c>
      <c r="M130" s="5">
        <v>5519.4818487030352</v>
      </c>
      <c r="N130">
        <f t="shared" si="7"/>
        <v>59.213408164421708</v>
      </c>
      <c r="O130">
        <f t="shared" si="8"/>
        <v>128.30453050992219</v>
      </c>
    </row>
    <row r="131" spans="1:15" x14ac:dyDescent="0.25">
      <c r="A131" s="8" t="s">
        <v>0</v>
      </c>
      <c r="B131" s="7">
        <v>8</v>
      </c>
      <c r="C131" s="5">
        <v>5392.3762786649677</v>
      </c>
      <c r="D131" s="5">
        <v>5355.8812828697592</v>
      </c>
      <c r="E131" s="5">
        <v>5427.8317695073674</v>
      </c>
      <c r="I131">
        <v>128</v>
      </c>
      <c r="J131" s="4">
        <v>0.35068493150684932</v>
      </c>
      <c r="K131" s="5">
        <v>5341.0197654331751</v>
      </c>
      <c r="L131" s="5">
        <v>5393.7726606726064</v>
      </c>
      <c r="M131" s="5">
        <v>5530.2038677500641</v>
      </c>
      <c r="N131">
        <f t="shared" si="7"/>
        <v>52.752895239431382</v>
      </c>
      <c r="O131">
        <f t="shared" si="8"/>
        <v>136.43120707745766</v>
      </c>
    </row>
    <row r="132" spans="1:15" x14ac:dyDescent="0.25">
      <c r="A132" s="8" t="s">
        <v>0</v>
      </c>
      <c r="B132" s="7">
        <v>9</v>
      </c>
      <c r="C132" s="5">
        <v>5324.4451943647437</v>
      </c>
      <c r="D132" s="5">
        <v>5330.1213401967907</v>
      </c>
      <c r="E132" s="5">
        <v>5383.6329840060498</v>
      </c>
      <c r="I132">
        <v>129</v>
      </c>
      <c r="J132" s="4">
        <v>0.35342465753424657</v>
      </c>
      <c r="K132" s="5">
        <v>5364.2776932961606</v>
      </c>
      <c r="L132" s="5">
        <v>5396.8440388370218</v>
      </c>
      <c r="M132" s="5">
        <v>5536.3077886818428</v>
      </c>
      <c r="N132">
        <f t="shared" ref="N132:N195" si="9">L132-K132</f>
        <v>32.566345540861221</v>
      </c>
      <c r="O132">
        <f t="shared" ref="O132:O195" si="10">M132-L132</f>
        <v>139.463749844821</v>
      </c>
    </row>
    <row r="133" spans="1:15" x14ac:dyDescent="0.25">
      <c r="A133" s="8" t="s">
        <v>0</v>
      </c>
      <c r="B133" s="7">
        <v>10</v>
      </c>
      <c r="C133" s="5">
        <v>5808.985657444453</v>
      </c>
      <c r="D133" s="5">
        <v>5888.3376797366909</v>
      </c>
      <c r="E133" s="5">
        <v>5974.3769428544911</v>
      </c>
      <c r="I133">
        <v>130</v>
      </c>
      <c r="J133" s="4">
        <v>0.35616438356164382</v>
      </c>
      <c r="K133" s="5">
        <v>5367.6075011863359</v>
      </c>
      <c r="L133" s="5">
        <v>5427.9023458693773</v>
      </c>
      <c r="M133" s="5">
        <v>5537.2807059970546</v>
      </c>
      <c r="N133">
        <f t="shared" si="9"/>
        <v>60.294844683041447</v>
      </c>
      <c r="O133">
        <f t="shared" si="10"/>
        <v>109.3783601276773</v>
      </c>
    </row>
    <row r="134" spans="1:15" x14ac:dyDescent="0.25">
      <c r="A134" s="8" t="s">
        <v>0</v>
      </c>
      <c r="B134" s="7">
        <v>11</v>
      </c>
      <c r="C134" s="5">
        <v>4975.6712770535014</v>
      </c>
      <c r="D134" s="5">
        <v>4982.3245545637692</v>
      </c>
      <c r="E134" s="5">
        <v>5032.8373263632966</v>
      </c>
      <c r="I134">
        <v>131</v>
      </c>
      <c r="J134" s="4">
        <v>0.35890410958904112</v>
      </c>
      <c r="K134" s="5">
        <v>5380.3130050991786</v>
      </c>
      <c r="L134" s="5">
        <v>5435.4505020605684</v>
      </c>
      <c r="M134" s="5">
        <v>5555.2431251288508</v>
      </c>
      <c r="N134">
        <f t="shared" si="9"/>
        <v>55.137496961389843</v>
      </c>
      <c r="O134">
        <f t="shared" si="10"/>
        <v>119.79262306828241</v>
      </c>
    </row>
    <row r="135" spans="1:15" x14ac:dyDescent="0.25">
      <c r="A135" s="8" t="s">
        <v>0</v>
      </c>
      <c r="B135" s="7">
        <v>12</v>
      </c>
      <c r="C135" s="5">
        <v>5058.7460856084872</v>
      </c>
      <c r="D135" s="5">
        <v>5045.7845086747948</v>
      </c>
      <c r="E135" s="5">
        <v>5101.7189361330493</v>
      </c>
      <c r="I135">
        <v>132</v>
      </c>
      <c r="J135" s="4">
        <v>0.36164383561643837</v>
      </c>
      <c r="K135" s="5">
        <v>5383.9347413913929</v>
      </c>
      <c r="L135" s="5">
        <v>5448.1855256645067</v>
      </c>
      <c r="M135" s="5">
        <v>5556.1755425017109</v>
      </c>
      <c r="N135">
        <f t="shared" si="9"/>
        <v>64.250784273113823</v>
      </c>
      <c r="O135">
        <f t="shared" si="10"/>
        <v>107.99001683720417</v>
      </c>
    </row>
    <row r="136" spans="1:15" x14ac:dyDescent="0.25">
      <c r="A136" s="8" t="s">
        <v>0</v>
      </c>
      <c r="B136" s="7">
        <v>13</v>
      </c>
      <c r="C136" s="5">
        <v>2487.2794678895407</v>
      </c>
      <c r="D136" s="5">
        <v>3058.3028904013481</v>
      </c>
      <c r="E136" s="5">
        <v>3520.3138856658261</v>
      </c>
      <c r="I136">
        <v>133</v>
      </c>
      <c r="J136" s="4">
        <v>0.36438356164383562</v>
      </c>
      <c r="K136" s="5">
        <v>5392.3762786649677</v>
      </c>
      <c r="L136" s="5">
        <v>5449.8457331532081</v>
      </c>
      <c r="M136" s="5">
        <v>5590.5337855715261</v>
      </c>
      <c r="N136">
        <f t="shared" si="9"/>
        <v>57.469454488240444</v>
      </c>
      <c r="O136">
        <f t="shared" si="10"/>
        <v>140.68805241831797</v>
      </c>
    </row>
    <row r="137" spans="1:15" x14ac:dyDescent="0.25">
      <c r="A137" s="8" t="s">
        <v>0</v>
      </c>
      <c r="B137" s="7">
        <v>14</v>
      </c>
      <c r="C137" s="5">
        <v>4337.1762706223381</v>
      </c>
      <c r="D137" s="5">
        <v>5124.4520681761423</v>
      </c>
      <c r="E137" s="5">
        <v>5850.5244229653545</v>
      </c>
      <c r="I137">
        <v>134</v>
      </c>
      <c r="J137" s="4">
        <v>0.36712328767123287</v>
      </c>
      <c r="K137" s="5">
        <v>5397.6630037137984</v>
      </c>
      <c r="L137" s="5">
        <v>5464.2200507455018</v>
      </c>
      <c r="M137" s="5">
        <v>5594.2397221306201</v>
      </c>
      <c r="N137">
        <f t="shared" si="9"/>
        <v>66.557047031703405</v>
      </c>
      <c r="O137">
        <f t="shared" si="10"/>
        <v>130.01967138511827</v>
      </c>
    </row>
    <row r="138" spans="1:15" x14ac:dyDescent="0.25">
      <c r="A138" s="8" t="s">
        <v>0</v>
      </c>
      <c r="B138" s="7">
        <v>15</v>
      </c>
      <c r="C138" s="5">
        <v>5341.0197654331751</v>
      </c>
      <c r="D138" s="5">
        <v>5365.8174798610089</v>
      </c>
      <c r="E138" s="5">
        <v>5437.3775592380516</v>
      </c>
      <c r="I138">
        <v>135</v>
      </c>
      <c r="J138" s="4">
        <v>0.36986301369863012</v>
      </c>
      <c r="K138" s="5">
        <v>5419.4378192736476</v>
      </c>
      <c r="L138" s="5">
        <v>5470.1207164515399</v>
      </c>
      <c r="M138" s="5">
        <v>5609.3315754538307</v>
      </c>
      <c r="N138">
        <f t="shared" si="9"/>
        <v>50.682897177892301</v>
      </c>
      <c r="O138">
        <f t="shared" si="10"/>
        <v>139.21085900229082</v>
      </c>
    </row>
    <row r="139" spans="1:15" x14ac:dyDescent="0.25">
      <c r="A139" s="8" t="s">
        <v>0</v>
      </c>
      <c r="B139" s="7">
        <v>16</v>
      </c>
      <c r="C139" s="5">
        <v>5320.7615401972944</v>
      </c>
      <c r="D139" s="5">
        <v>5340.7182378532452</v>
      </c>
      <c r="E139" s="5">
        <v>5394.9640980937693</v>
      </c>
      <c r="I139">
        <v>136</v>
      </c>
      <c r="J139" s="4">
        <v>0.37260273972602742</v>
      </c>
      <c r="K139" s="5">
        <v>5427.8131408354602</v>
      </c>
      <c r="L139" s="5">
        <v>5486.4609180332627</v>
      </c>
      <c r="M139" s="5">
        <v>5630.6862277507898</v>
      </c>
      <c r="N139">
        <f t="shared" si="9"/>
        <v>58.647777197802498</v>
      </c>
      <c r="O139">
        <f t="shared" si="10"/>
        <v>144.22530971752713</v>
      </c>
    </row>
    <row r="140" spans="1:15" x14ac:dyDescent="0.25">
      <c r="A140" s="8" t="s">
        <v>0</v>
      </c>
      <c r="B140" s="7">
        <v>17</v>
      </c>
      <c r="C140" s="5">
        <v>5191.7207285605291</v>
      </c>
      <c r="D140" s="5">
        <v>5254.5186357074963</v>
      </c>
      <c r="E140" s="5">
        <v>5328.3999587231265</v>
      </c>
      <c r="I140">
        <v>137</v>
      </c>
      <c r="J140" s="4">
        <v>0.37534246575342467</v>
      </c>
      <c r="K140" s="5">
        <v>5428.7772247898574</v>
      </c>
      <c r="L140" s="5">
        <v>5488.7609205196022</v>
      </c>
      <c r="M140" s="5">
        <v>5631.2047140257819</v>
      </c>
      <c r="N140">
        <f t="shared" si="9"/>
        <v>59.983695729744795</v>
      </c>
      <c r="O140">
        <f t="shared" si="10"/>
        <v>142.44379350617965</v>
      </c>
    </row>
    <row r="141" spans="1:15" x14ac:dyDescent="0.25">
      <c r="A141" s="8" t="s">
        <v>0</v>
      </c>
      <c r="B141" s="7">
        <v>18</v>
      </c>
      <c r="C141" s="5">
        <v>5119.3323978287444</v>
      </c>
      <c r="D141" s="5">
        <v>5230.0387825113285</v>
      </c>
      <c r="E141" s="5">
        <v>5331.170666879003</v>
      </c>
      <c r="I141">
        <v>138</v>
      </c>
      <c r="J141" s="4">
        <v>0.37808219178082192</v>
      </c>
      <c r="K141" s="5">
        <v>5453.002345991692</v>
      </c>
      <c r="L141" s="5">
        <v>5490.4386704083736</v>
      </c>
      <c r="M141" s="5">
        <v>5635.722990172093</v>
      </c>
      <c r="N141">
        <f t="shared" si="9"/>
        <v>37.4363244166816</v>
      </c>
      <c r="O141">
        <f t="shared" si="10"/>
        <v>145.2843197637194</v>
      </c>
    </row>
    <row r="142" spans="1:15" x14ac:dyDescent="0.25">
      <c r="A142" s="8" t="s">
        <v>0</v>
      </c>
      <c r="B142" s="7">
        <v>19</v>
      </c>
      <c r="C142" s="5">
        <v>5873.0011850661067</v>
      </c>
      <c r="D142" s="5">
        <v>5945.8489477830553</v>
      </c>
      <c r="E142" s="5">
        <v>6052.3613855513067</v>
      </c>
      <c r="I142">
        <v>139</v>
      </c>
      <c r="J142" s="4">
        <v>0.38082191780821917</v>
      </c>
      <c r="K142" s="5">
        <v>5460.4248297441845</v>
      </c>
      <c r="L142" s="5">
        <v>5498.1694897015695</v>
      </c>
      <c r="M142" s="5">
        <v>5638.0566860012368</v>
      </c>
      <c r="N142">
        <f t="shared" si="9"/>
        <v>37.744659957385011</v>
      </c>
      <c r="O142">
        <f t="shared" si="10"/>
        <v>139.88719629966727</v>
      </c>
    </row>
    <row r="143" spans="1:15" x14ac:dyDescent="0.25">
      <c r="A143" s="8" t="s">
        <v>0</v>
      </c>
      <c r="B143" s="7">
        <v>20</v>
      </c>
      <c r="C143" s="5">
        <v>2781.1101959621992</v>
      </c>
      <c r="D143" s="5">
        <v>3605.7118913995728</v>
      </c>
      <c r="E143" s="5">
        <v>4301.6461912814484</v>
      </c>
      <c r="I143">
        <v>140</v>
      </c>
      <c r="J143" s="4">
        <v>0.38356164383561642</v>
      </c>
      <c r="K143" s="5">
        <v>5470.2822746028578</v>
      </c>
      <c r="L143" s="5">
        <v>5515.6931008739193</v>
      </c>
      <c r="M143" s="5">
        <v>5639.9250142220262</v>
      </c>
      <c r="N143">
        <f t="shared" si="9"/>
        <v>45.410826271061524</v>
      </c>
      <c r="O143">
        <f t="shared" si="10"/>
        <v>124.2319133481069</v>
      </c>
    </row>
    <row r="144" spans="1:15" x14ac:dyDescent="0.25">
      <c r="A144" s="8" t="s">
        <v>0</v>
      </c>
      <c r="B144" s="7">
        <v>21</v>
      </c>
      <c r="C144" s="5">
        <v>3424.8639272761211</v>
      </c>
      <c r="D144" s="5">
        <v>3820.2643422617839</v>
      </c>
      <c r="E144" s="5">
        <v>3969.2965302789344</v>
      </c>
      <c r="I144">
        <v>141</v>
      </c>
      <c r="J144" s="4">
        <v>0.38630136986301372</v>
      </c>
      <c r="K144" s="5">
        <v>5474.1116251491694</v>
      </c>
      <c r="L144" s="5">
        <v>5532.0734172806478</v>
      </c>
      <c r="M144" s="5">
        <v>5640.7245009104881</v>
      </c>
      <c r="N144">
        <f t="shared" si="9"/>
        <v>57.961792131478433</v>
      </c>
      <c r="O144">
        <f t="shared" si="10"/>
        <v>108.65108362984029</v>
      </c>
    </row>
    <row r="145" spans="1:15" x14ac:dyDescent="0.25">
      <c r="A145" s="8" t="s">
        <v>0</v>
      </c>
      <c r="B145" s="7">
        <v>22</v>
      </c>
      <c r="C145" s="5">
        <v>5112.6318483997493</v>
      </c>
      <c r="D145" s="5">
        <v>5076.1831669626517</v>
      </c>
      <c r="E145" s="5">
        <v>5088.4994056674514</v>
      </c>
      <c r="I145">
        <v>142</v>
      </c>
      <c r="J145" s="4">
        <v>0.38904109589041097</v>
      </c>
      <c r="K145" s="5">
        <v>5501.6775608485004</v>
      </c>
      <c r="L145" s="5">
        <v>5547.8956843156229</v>
      </c>
      <c r="M145" s="5">
        <v>5657.4759067185623</v>
      </c>
      <c r="N145">
        <f t="shared" si="9"/>
        <v>46.218123467122496</v>
      </c>
      <c r="O145">
        <f t="shared" si="10"/>
        <v>109.5802224029394</v>
      </c>
    </row>
    <row r="146" spans="1:15" x14ac:dyDescent="0.25">
      <c r="A146" s="8" t="s">
        <v>0</v>
      </c>
      <c r="B146" s="7">
        <v>23</v>
      </c>
      <c r="C146" s="5">
        <v>4977.7316100721364</v>
      </c>
      <c r="D146" s="5">
        <v>5027.7863324618411</v>
      </c>
      <c r="E146" s="5">
        <v>5109.7860906936694</v>
      </c>
      <c r="I146">
        <v>143</v>
      </c>
      <c r="J146" s="4">
        <v>0.39178082191780822</v>
      </c>
      <c r="K146" s="5">
        <v>5503.8470391546616</v>
      </c>
      <c r="L146" s="5">
        <v>5557.3004475719099</v>
      </c>
      <c r="M146" s="5">
        <v>5692.7564602538405</v>
      </c>
      <c r="N146">
        <f t="shared" si="9"/>
        <v>53.453408417248284</v>
      </c>
      <c r="O146">
        <f t="shared" si="10"/>
        <v>135.45601268193059</v>
      </c>
    </row>
    <row r="147" spans="1:15" x14ac:dyDescent="0.25">
      <c r="A147" s="8" t="s">
        <v>0</v>
      </c>
      <c r="B147" s="7">
        <v>24</v>
      </c>
      <c r="C147" s="5">
        <v>5156.8116918771011</v>
      </c>
      <c r="D147" s="5">
        <v>5248.2216928797789</v>
      </c>
      <c r="E147" s="5">
        <v>5350.2996642308462</v>
      </c>
      <c r="I147">
        <v>144</v>
      </c>
      <c r="J147" s="4">
        <v>0.39452054794520547</v>
      </c>
      <c r="K147" s="5">
        <v>5508.0144899665283</v>
      </c>
      <c r="L147" s="5">
        <v>5563.7054781957922</v>
      </c>
      <c r="M147" s="5">
        <v>5742.7999962041977</v>
      </c>
      <c r="N147">
        <f t="shared" si="9"/>
        <v>55.690988229263894</v>
      </c>
      <c r="O147">
        <f t="shared" si="10"/>
        <v>179.09451800840543</v>
      </c>
    </row>
    <row r="148" spans="1:15" x14ac:dyDescent="0.25">
      <c r="A148" s="8" t="s">
        <v>0</v>
      </c>
      <c r="B148" s="7">
        <v>25</v>
      </c>
      <c r="C148" s="5">
        <v>5723.8141560074982</v>
      </c>
      <c r="D148" s="5">
        <v>5711.8972229302672</v>
      </c>
      <c r="E148" s="5">
        <v>5770.4347154336792</v>
      </c>
      <c r="I148">
        <v>145</v>
      </c>
      <c r="J148" s="4">
        <v>0.39726027397260272</v>
      </c>
      <c r="K148" s="5">
        <v>5519.752609135252</v>
      </c>
      <c r="L148" s="5">
        <v>5569.9726160828504</v>
      </c>
      <c r="M148" s="5">
        <v>5746.589927371162</v>
      </c>
      <c r="N148">
        <f t="shared" si="9"/>
        <v>50.220006947598449</v>
      </c>
      <c r="O148">
        <f t="shared" si="10"/>
        <v>176.61731128831161</v>
      </c>
    </row>
    <row r="149" spans="1:15" x14ac:dyDescent="0.25">
      <c r="A149" s="8" t="s">
        <v>0</v>
      </c>
      <c r="B149" s="7">
        <v>26</v>
      </c>
      <c r="C149" s="5">
        <v>4921.9927356688167</v>
      </c>
      <c r="D149" s="5">
        <v>5781.1178018766841</v>
      </c>
      <c r="E149" s="5">
        <v>6481.422903261624</v>
      </c>
      <c r="I149">
        <v>146</v>
      </c>
      <c r="J149" s="4">
        <v>0.4</v>
      </c>
      <c r="K149" s="5">
        <v>5522.7004092924508</v>
      </c>
      <c r="L149" s="5">
        <v>5575.1193450381907</v>
      </c>
      <c r="M149" s="5">
        <v>5750.5246449120423</v>
      </c>
      <c r="N149">
        <f t="shared" si="9"/>
        <v>52.418935745739873</v>
      </c>
      <c r="O149">
        <f t="shared" si="10"/>
        <v>175.40529987385162</v>
      </c>
    </row>
    <row r="150" spans="1:15" x14ac:dyDescent="0.25">
      <c r="A150" s="8" t="s">
        <v>0</v>
      </c>
      <c r="B150" s="7">
        <v>27</v>
      </c>
      <c r="C150" s="5">
        <v>3726.4089258151071</v>
      </c>
      <c r="D150" s="5">
        <v>4540.6099892629318</v>
      </c>
      <c r="E150" s="5">
        <v>5253.6043393504624</v>
      </c>
      <c r="I150">
        <v>147</v>
      </c>
      <c r="J150" s="4">
        <v>0.40273972602739727</v>
      </c>
      <c r="K150" s="5">
        <v>5525.4852296345998</v>
      </c>
      <c r="L150" s="5">
        <v>5582.897502417527</v>
      </c>
      <c r="M150" s="5">
        <v>5753.7604352650305</v>
      </c>
      <c r="N150">
        <f t="shared" si="9"/>
        <v>57.412272782927175</v>
      </c>
      <c r="O150">
        <f t="shared" si="10"/>
        <v>170.86293284750354</v>
      </c>
    </row>
    <row r="151" spans="1:15" x14ac:dyDescent="0.25">
      <c r="A151" s="8" t="s">
        <v>0</v>
      </c>
      <c r="B151" s="7">
        <v>28</v>
      </c>
      <c r="C151" s="5">
        <v>4099.1907518335356</v>
      </c>
      <c r="D151" s="5">
        <v>4838.0543455733314</v>
      </c>
      <c r="E151" s="5">
        <v>5555.2431251288508</v>
      </c>
      <c r="I151">
        <v>148</v>
      </c>
      <c r="J151" s="4">
        <v>0.40547945205479452</v>
      </c>
      <c r="K151" s="5">
        <v>5529.4457485355342</v>
      </c>
      <c r="L151" s="5">
        <v>5585.9615648424915</v>
      </c>
      <c r="M151" s="5">
        <v>5770.4347154336792</v>
      </c>
      <c r="N151">
        <f t="shared" si="9"/>
        <v>56.515816306957277</v>
      </c>
      <c r="O151">
        <f t="shared" si="10"/>
        <v>184.47315059118773</v>
      </c>
    </row>
    <row r="152" spans="1:15" x14ac:dyDescent="0.25">
      <c r="A152" s="8" t="s">
        <v>0</v>
      </c>
      <c r="B152" s="7">
        <v>29</v>
      </c>
      <c r="C152" s="5">
        <v>3975.2090042164928</v>
      </c>
      <c r="D152" s="5">
        <v>4720.2304777045174</v>
      </c>
      <c r="E152" s="5">
        <v>5427.4999888015154</v>
      </c>
      <c r="I152">
        <v>149</v>
      </c>
      <c r="J152" s="4">
        <v>0.40821917808219177</v>
      </c>
      <c r="K152" s="5">
        <v>5533.4657508069904</v>
      </c>
      <c r="L152" s="5">
        <v>5588.8469503278429</v>
      </c>
      <c r="M152" s="5">
        <v>5771.6301867534639</v>
      </c>
      <c r="N152">
        <f t="shared" si="9"/>
        <v>55.381199520852533</v>
      </c>
      <c r="O152">
        <f t="shared" si="10"/>
        <v>182.783236425621</v>
      </c>
    </row>
    <row r="153" spans="1:15" x14ac:dyDescent="0.25">
      <c r="A153" s="8" t="s">
        <v>0</v>
      </c>
      <c r="B153" s="7">
        <v>30</v>
      </c>
      <c r="C153" s="5">
        <v>4981.0897975565749</v>
      </c>
      <c r="D153" s="5">
        <v>5006.7212062840481</v>
      </c>
      <c r="E153" s="5">
        <v>5061.5957592454361</v>
      </c>
      <c r="I153">
        <v>150</v>
      </c>
      <c r="J153" s="4">
        <v>0.41095890410958902</v>
      </c>
      <c r="K153" s="5">
        <v>5566.0191880815655</v>
      </c>
      <c r="L153" s="5">
        <v>5610.3965069349833</v>
      </c>
      <c r="M153" s="5">
        <v>5779.681504322296</v>
      </c>
      <c r="N153">
        <f t="shared" si="9"/>
        <v>44.377318853417819</v>
      </c>
      <c r="O153">
        <f t="shared" si="10"/>
        <v>169.28499738731261</v>
      </c>
    </row>
    <row r="154" spans="1:15" x14ac:dyDescent="0.25">
      <c r="A154" s="8" t="s">
        <v>0</v>
      </c>
      <c r="B154" s="7">
        <v>31</v>
      </c>
      <c r="C154" s="5">
        <v>5817.4977171981373</v>
      </c>
      <c r="D154" s="5">
        <v>5851.9931086322285</v>
      </c>
      <c r="E154" s="5">
        <v>5906.897418419725</v>
      </c>
      <c r="I154">
        <v>151</v>
      </c>
      <c r="J154" s="4">
        <v>0.41369863013698632</v>
      </c>
      <c r="K154" s="5">
        <v>5567.8063992628595</v>
      </c>
      <c r="L154" s="5">
        <v>5616.8455321988404</v>
      </c>
      <c r="M154" s="5">
        <v>5790.1350376053379</v>
      </c>
      <c r="N154">
        <f t="shared" si="9"/>
        <v>49.039132935980888</v>
      </c>
      <c r="O154">
        <f t="shared" si="10"/>
        <v>173.28950540649748</v>
      </c>
    </row>
    <row r="155" spans="1:15" x14ac:dyDescent="0.25">
      <c r="A155" s="8" t="s">
        <v>1</v>
      </c>
      <c r="B155" s="7">
        <v>1</v>
      </c>
      <c r="C155" s="5">
        <v>6189.2750225627788</v>
      </c>
      <c r="D155" s="5">
        <v>6163.8560409404672</v>
      </c>
      <c r="E155" s="5">
        <v>6219.9333284205095</v>
      </c>
      <c r="I155">
        <v>152</v>
      </c>
      <c r="J155" s="4">
        <v>0.41643835616438357</v>
      </c>
      <c r="K155" s="5">
        <v>5570.6413166378952</v>
      </c>
      <c r="L155" s="5">
        <v>5625.0362818359608</v>
      </c>
      <c r="M155" s="5">
        <v>5821.0680741411452</v>
      </c>
      <c r="N155">
        <f t="shared" si="9"/>
        <v>54.39496519806562</v>
      </c>
      <c r="O155">
        <f t="shared" si="10"/>
        <v>196.03179230518435</v>
      </c>
    </row>
    <row r="156" spans="1:15" x14ac:dyDescent="0.25">
      <c r="A156" s="8" t="s">
        <v>1</v>
      </c>
      <c r="B156" s="7">
        <v>2</v>
      </c>
      <c r="C156" s="5">
        <v>4954.5647563836174</v>
      </c>
      <c r="D156" s="5">
        <v>4916.9296328989585</v>
      </c>
      <c r="E156" s="5">
        <v>4947.0951076631754</v>
      </c>
      <c r="I156">
        <v>153</v>
      </c>
      <c r="J156" s="4">
        <v>0.41917808219178082</v>
      </c>
      <c r="K156" s="5">
        <v>5584.9672977210757</v>
      </c>
      <c r="L156" s="5">
        <v>5667.7062480960412</v>
      </c>
      <c r="M156" s="5">
        <v>5835.2264353585451</v>
      </c>
      <c r="N156">
        <f t="shared" si="9"/>
        <v>82.738950374965498</v>
      </c>
      <c r="O156">
        <f t="shared" si="10"/>
        <v>167.5201872625039</v>
      </c>
    </row>
    <row r="157" spans="1:15" x14ac:dyDescent="0.25">
      <c r="A157" s="8" t="s">
        <v>1</v>
      </c>
      <c r="B157" s="7">
        <v>3</v>
      </c>
      <c r="C157" s="5">
        <v>2566.7855938281718</v>
      </c>
      <c r="D157" s="5">
        <v>2499.1431047922451</v>
      </c>
      <c r="E157" s="5">
        <v>3157.8750210333274</v>
      </c>
      <c r="I157">
        <v>154</v>
      </c>
      <c r="J157" s="4">
        <v>0.42191780821917807</v>
      </c>
      <c r="K157" s="5">
        <v>5592.2810822822503</v>
      </c>
      <c r="L157" s="5">
        <v>5667.9052076825064</v>
      </c>
      <c r="M157" s="5">
        <v>5848.624755583478</v>
      </c>
      <c r="N157">
        <f t="shared" si="9"/>
        <v>75.624125400256162</v>
      </c>
      <c r="O157">
        <f t="shared" si="10"/>
        <v>180.71954790097152</v>
      </c>
    </row>
    <row r="158" spans="1:15" x14ac:dyDescent="0.25">
      <c r="A158" s="8" t="s">
        <v>1</v>
      </c>
      <c r="B158" s="7">
        <v>4</v>
      </c>
      <c r="C158" s="5">
        <v>3350.4208250354095</v>
      </c>
      <c r="D158" s="5">
        <v>3880.0739385882189</v>
      </c>
      <c r="E158" s="5">
        <v>4128.2469319625925</v>
      </c>
      <c r="I158">
        <v>155</v>
      </c>
      <c r="J158" s="4">
        <v>0.42465753424657532</v>
      </c>
      <c r="K158" s="5">
        <v>5594.7811419629434</v>
      </c>
      <c r="L158" s="5">
        <v>5670.4551485485863</v>
      </c>
      <c r="M158" s="5">
        <v>5850.5244229653545</v>
      </c>
      <c r="N158">
        <f t="shared" si="9"/>
        <v>75.674006585642928</v>
      </c>
      <c r="O158">
        <f t="shared" si="10"/>
        <v>180.06927441676817</v>
      </c>
    </row>
    <row r="159" spans="1:15" x14ac:dyDescent="0.25">
      <c r="A159" s="8" t="s">
        <v>1</v>
      </c>
      <c r="B159" s="7">
        <v>5</v>
      </c>
      <c r="C159" s="5">
        <v>5888.7029875731714</v>
      </c>
      <c r="D159" s="5">
        <v>5903.3754169924032</v>
      </c>
      <c r="E159" s="5">
        <v>5958.0601706616071</v>
      </c>
      <c r="I159">
        <v>156</v>
      </c>
      <c r="J159" s="4">
        <v>0.42739726027397262</v>
      </c>
      <c r="K159" s="5">
        <v>5603.7605862441924</v>
      </c>
      <c r="L159" s="5">
        <v>5679.3619524135938</v>
      </c>
      <c r="M159" s="5">
        <v>5882.0865468953052</v>
      </c>
      <c r="N159">
        <f t="shared" si="9"/>
        <v>75.601366169401444</v>
      </c>
      <c r="O159">
        <f t="shared" si="10"/>
        <v>202.72459448171139</v>
      </c>
    </row>
    <row r="160" spans="1:15" x14ac:dyDescent="0.25">
      <c r="A160" s="8" t="s">
        <v>1</v>
      </c>
      <c r="B160" s="7">
        <v>6</v>
      </c>
      <c r="C160" s="5">
        <v>5097.5752555438448</v>
      </c>
      <c r="D160" s="5">
        <v>5094.6847587771335</v>
      </c>
      <c r="E160" s="5">
        <v>5145.079559558555</v>
      </c>
      <c r="I160">
        <v>157</v>
      </c>
      <c r="J160" s="4">
        <v>0.43013698630136987</v>
      </c>
      <c r="K160" s="5">
        <v>5605.3833367180559</v>
      </c>
      <c r="L160" s="5">
        <v>5684.4059656948884</v>
      </c>
      <c r="M160" s="5">
        <v>5882.4311519396579</v>
      </c>
      <c r="N160">
        <f t="shared" si="9"/>
        <v>79.022628976832493</v>
      </c>
      <c r="O160">
        <f t="shared" si="10"/>
        <v>198.02518624476943</v>
      </c>
    </row>
    <row r="161" spans="1:15" x14ac:dyDescent="0.25">
      <c r="A161" s="8" t="s">
        <v>1</v>
      </c>
      <c r="B161" s="7">
        <v>7</v>
      </c>
      <c r="C161" s="5">
        <v>4684.3020593125002</v>
      </c>
      <c r="D161" s="5">
        <v>4674.7850623132799</v>
      </c>
      <c r="E161" s="5">
        <v>4708.8619013675743</v>
      </c>
      <c r="I161">
        <v>158</v>
      </c>
      <c r="J161" s="4">
        <v>0.43287671232876712</v>
      </c>
      <c r="K161" s="5">
        <v>5621.6092679549183</v>
      </c>
      <c r="L161" s="5">
        <v>5698.7355763646447</v>
      </c>
      <c r="M161" s="5">
        <v>5886.3584872552638</v>
      </c>
      <c r="N161">
        <f t="shared" si="9"/>
        <v>77.126308409726335</v>
      </c>
      <c r="O161">
        <f t="shared" si="10"/>
        <v>187.6229108906191</v>
      </c>
    </row>
    <row r="162" spans="1:15" x14ac:dyDescent="0.25">
      <c r="A162" s="8" t="s">
        <v>1</v>
      </c>
      <c r="B162" s="7">
        <v>8</v>
      </c>
      <c r="C162" s="5">
        <v>4086.2636604071959</v>
      </c>
      <c r="D162" s="5">
        <v>4129.3399080128183</v>
      </c>
      <c r="E162" s="5">
        <v>4175.5658819921591</v>
      </c>
      <c r="I162">
        <v>159</v>
      </c>
      <c r="J162" s="4">
        <v>0.43561643835616437</v>
      </c>
      <c r="K162" s="5">
        <v>5626.21904915493</v>
      </c>
      <c r="L162" s="5">
        <v>5702.7153465539959</v>
      </c>
      <c r="M162" s="5">
        <v>5906.897418419725</v>
      </c>
      <c r="N162">
        <f t="shared" si="9"/>
        <v>76.496297399065952</v>
      </c>
      <c r="O162">
        <f t="shared" si="10"/>
        <v>204.18207186572909</v>
      </c>
    </row>
    <row r="163" spans="1:15" x14ac:dyDescent="0.25">
      <c r="A163" s="8" t="s">
        <v>1</v>
      </c>
      <c r="B163" s="7">
        <v>9</v>
      </c>
      <c r="C163" s="5">
        <v>3204.5745512636277</v>
      </c>
      <c r="D163" s="5">
        <v>3311.2811457704338</v>
      </c>
      <c r="E163" s="5">
        <v>3999.6043303338738</v>
      </c>
      <c r="I163">
        <v>160</v>
      </c>
      <c r="J163" s="4">
        <v>0.43835616438356162</v>
      </c>
      <c r="K163" s="5">
        <v>5626.2912137601052</v>
      </c>
      <c r="L163" s="5">
        <v>5711.8972229302672</v>
      </c>
      <c r="M163" s="5">
        <v>5958.0601706616071</v>
      </c>
      <c r="N163">
        <f t="shared" si="9"/>
        <v>85.606009170161997</v>
      </c>
      <c r="O163">
        <f t="shared" si="10"/>
        <v>246.16294773133995</v>
      </c>
    </row>
    <row r="164" spans="1:15" x14ac:dyDescent="0.25">
      <c r="A164" s="8" t="s">
        <v>1</v>
      </c>
      <c r="B164" s="7">
        <v>10</v>
      </c>
      <c r="C164" s="5">
        <v>2744.516369138255</v>
      </c>
      <c r="D164" s="5">
        <v>3427.2173251227541</v>
      </c>
      <c r="E164" s="5">
        <v>4136.8501856847142</v>
      </c>
      <c r="I164">
        <v>161</v>
      </c>
      <c r="J164" s="4">
        <v>0.44109589041095892</v>
      </c>
      <c r="K164" s="5">
        <v>5626.6859007133826</v>
      </c>
      <c r="L164" s="5">
        <v>5760.1821672153819</v>
      </c>
      <c r="M164" s="5">
        <v>5963.9852954450653</v>
      </c>
      <c r="N164">
        <f t="shared" si="9"/>
        <v>133.49626650199934</v>
      </c>
      <c r="O164">
        <f t="shared" si="10"/>
        <v>203.80312822968335</v>
      </c>
    </row>
    <row r="165" spans="1:15" x14ac:dyDescent="0.25">
      <c r="A165" s="8" t="s">
        <v>1</v>
      </c>
      <c r="B165" s="7">
        <v>11</v>
      </c>
      <c r="C165" s="5">
        <v>3033.6309404027488</v>
      </c>
      <c r="D165" s="5">
        <v>3606.265329384456</v>
      </c>
      <c r="E165" s="5">
        <v>4315.0181803009982</v>
      </c>
      <c r="I165">
        <v>162</v>
      </c>
      <c r="J165" s="4">
        <v>0.44383561643835617</v>
      </c>
      <c r="K165" s="5">
        <v>5630.006999216148</v>
      </c>
      <c r="L165" s="5">
        <v>5781.1178018766841</v>
      </c>
      <c r="M165" s="5">
        <v>5974.3769428544911</v>
      </c>
      <c r="N165">
        <f t="shared" si="9"/>
        <v>151.11080266053614</v>
      </c>
      <c r="O165">
        <f t="shared" si="10"/>
        <v>193.25914097780696</v>
      </c>
    </row>
    <row r="166" spans="1:15" x14ac:dyDescent="0.25">
      <c r="A166" s="8" t="s">
        <v>1</v>
      </c>
      <c r="B166" s="7">
        <v>12</v>
      </c>
      <c r="C166" s="5">
        <v>5205.953346282804</v>
      </c>
      <c r="D166" s="5">
        <v>5190.5533340140137</v>
      </c>
      <c r="E166" s="5">
        <v>5235.9231695723029</v>
      </c>
      <c r="I166">
        <v>163</v>
      </c>
      <c r="J166" s="4">
        <v>0.44657534246575342</v>
      </c>
      <c r="K166" s="5">
        <v>5652.7008483776954</v>
      </c>
      <c r="L166" s="5">
        <v>5782.589503485251</v>
      </c>
      <c r="M166" s="5">
        <v>6006.4736025092679</v>
      </c>
      <c r="N166">
        <f t="shared" si="9"/>
        <v>129.88865510755568</v>
      </c>
      <c r="O166">
        <f t="shared" si="10"/>
        <v>223.8840990240169</v>
      </c>
    </row>
    <row r="167" spans="1:15" x14ac:dyDescent="0.25">
      <c r="A167" s="8" t="s">
        <v>1</v>
      </c>
      <c r="B167" s="7">
        <v>13</v>
      </c>
      <c r="C167" s="5">
        <v>4598.296106689093</v>
      </c>
      <c r="D167" s="5">
        <v>4598.0744254426099</v>
      </c>
      <c r="E167" s="5">
        <v>4641.6036169842337</v>
      </c>
      <c r="I167">
        <v>164</v>
      </c>
      <c r="J167" s="4">
        <v>0.44931506849315067</v>
      </c>
      <c r="K167" s="5">
        <v>5663.1578175924806</v>
      </c>
      <c r="L167" s="5">
        <v>5800.2801255399281</v>
      </c>
      <c r="M167" s="5">
        <v>6014.1636637353076</v>
      </c>
      <c r="N167">
        <f t="shared" si="9"/>
        <v>137.12230794744755</v>
      </c>
      <c r="O167">
        <f t="shared" si="10"/>
        <v>213.88353819537951</v>
      </c>
    </row>
    <row r="168" spans="1:15" x14ac:dyDescent="0.25">
      <c r="A168" s="8" t="s">
        <v>1</v>
      </c>
      <c r="B168" s="7">
        <v>14</v>
      </c>
      <c r="C168" s="5">
        <v>4854.886452757728</v>
      </c>
      <c r="D168" s="5">
        <v>4876.7505981171707</v>
      </c>
      <c r="E168" s="5">
        <v>4950.6824130763343</v>
      </c>
      <c r="I168">
        <v>165</v>
      </c>
      <c r="J168" s="4">
        <v>0.45205479452054792</v>
      </c>
      <c r="K168" s="5">
        <v>5664.5401645356033</v>
      </c>
      <c r="L168" s="5">
        <v>5806.8965800920778</v>
      </c>
      <c r="M168" s="5">
        <v>6025.6386844374319</v>
      </c>
      <c r="N168">
        <f t="shared" si="9"/>
        <v>142.35641555647453</v>
      </c>
      <c r="O168">
        <f t="shared" si="10"/>
        <v>218.74210434535416</v>
      </c>
    </row>
    <row r="169" spans="1:15" x14ac:dyDescent="0.25">
      <c r="A169" s="8" t="s">
        <v>1</v>
      </c>
      <c r="B169" s="7">
        <v>15</v>
      </c>
      <c r="C169" s="5">
        <v>4868.7653480189001</v>
      </c>
      <c r="D169" s="5">
        <v>4787.4595914482525</v>
      </c>
      <c r="E169" s="5">
        <v>4817.5257910279106</v>
      </c>
      <c r="I169">
        <v>166</v>
      </c>
      <c r="J169" s="4">
        <v>0.45479452054794522</v>
      </c>
      <c r="K169" s="5">
        <v>5666.8839548159849</v>
      </c>
      <c r="L169" s="5">
        <v>5828.7603005488963</v>
      </c>
      <c r="M169" s="5">
        <v>6025.9180080237238</v>
      </c>
      <c r="N169">
        <f t="shared" si="9"/>
        <v>161.87634573291143</v>
      </c>
      <c r="O169">
        <f t="shared" si="10"/>
        <v>197.15770747482748</v>
      </c>
    </row>
    <row r="170" spans="1:15" x14ac:dyDescent="0.25">
      <c r="A170" s="8" t="s">
        <v>1</v>
      </c>
      <c r="B170" s="7">
        <v>16</v>
      </c>
      <c r="C170" s="5">
        <v>4162.4175368026372</v>
      </c>
      <c r="D170" s="5">
        <v>4170.2297564553592</v>
      </c>
      <c r="E170" s="5">
        <v>4206.1293153682782</v>
      </c>
      <c r="I170">
        <v>167</v>
      </c>
      <c r="J170" s="4">
        <v>0.45753424657534247</v>
      </c>
      <c r="K170" s="5">
        <v>5672.5086154280143</v>
      </c>
      <c r="L170" s="5">
        <v>5851.9931086322285</v>
      </c>
      <c r="M170" s="5">
        <v>6033.6343475556932</v>
      </c>
      <c r="N170">
        <f t="shared" si="9"/>
        <v>179.48449320421423</v>
      </c>
      <c r="O170">
        <f t="shared" si="10"/>
        <v>181.6412389234647</v>
      </c>
    </row>
    <row r="171" spans="1:15" x14ac:dyDescent="0.25">
      <c r="A171" s="8" t="s">
        <v>1</v>
      </c>
      <c r="B171" s="7">
        <v>17</v>
      </c>
      <c r="C171" s="5">
        <v>3252.0574606266418</v>
      </c>
      <c r="D171" s="5">
        <v>3415.4787079327252</v>
      </c>
      <c r="E171" s="5">
        <v>3490.2846068494437</v>
      </c>
      <c r="I171">
        <v>168</v>
      </c>
      <c r="J171" s="4">
        <v>0.46027397260273972</v>
      </c>
      <c r="K171" s="5">
        <v>5709.0979366234387</v>
      </c>
      <c r="L171" s="5">
        <v>5855.981010286574</v>
      </c>
      <c r="M171" s="5">
        <v>6052.3613855513067</v>
      </c>
      <c r="N171">
        <f t="shared" si="9"/>
        <v>146.88307366313529</v>
      </c>
      <c r="O171">
        <f t="shared" si="10"/>
        <v>196.38037526473272</v>
      </c>
    </row>
    <row r="172" spans="1:15" x14ac:dyDescent="0.25">
      <c r="A172" s="8" t="s">
        <v>1</v>
      </c>
      <c r="B172" s="7">
        <v>18</v>
      </c>
      <c r="C172" s="5">
        <v>3274.8602301155224</v>
      </c>
      <c r="D172" s="5">
        <v>3405.1738567165921</v>
      </c>
      <c r="E172" s="5">
        <v>3765.7840710383789</v>
      </c>
      <c r="I172">
        <v>169</v>
      </c>
      <c r="J172" s="4">
        <v>0.46301369863013697</v>
      </c>
      <c r="K172" s="5">
        <v>5723.8141560074982</v>
      </c>
      <c r="L172" s="5">
        <v>5878.9859596004062</v>
      </c>
      <c r="M172" s="5">
        <v>6058.935851598766</v>
      </c>
      <c r="N172">
        <f t="shared" si="9"/>
        <v>155.17180359290796</v>
      </c>
      <c r="O172">
        <f t="shared" si="10"/>
        <v>179.94989199835982</v>
      </c>
    </row>
    <row r="173" spans="1:15" x14ac:dyDescent="0.25">
      <c r="A173" s="8" t="s">
        <v>1</v>
      </c>
      <c r="B173" s="7">
        <v>19</v>
      </c>
      <c r="C173" s="5">
        <v>4730.1342976817214</v>
      </c>
      <c r="D173" s="5">
        <v>4731.613464088714</v>
      </c>
      <c r="E173" s="5">
        <v>4785.9095502804485</v>
      </c>
      <c r="I173">
        <v>170</v>
      </c>
      <c r="J173" s="4">
        <v>0.46575342465753422</v>
      </c>
      <c r="K173" s="5">
        <v>5736.2963084228249</v>
      </c>
      <c r="L173" s="5">
        <v>5887.9282315046439</v>
      </c>
      <c r="M173" s="5">
        <v>6081.1130197277671</v>
      </c>
      <c r="N173">
        <f t="shared" si="9"/>
        <v>151.63192308181897</v>
      </c>
      <c r="O173">
        <f t="shared" si="10"/>
        <v>193.18478822312318</v>
      </c>
    </row>
    <row r="174" spans="1:15" x14ac:dyDescent="0.25">
      <c r="A174" s="8" t="s">
        <v>1</v>
      </c>
      <c r="B174" s="7">
        <v>20</v>
      </c>
      <c r="C174" s="5">
        <v>4588.6026273314528</v>
      </c>
      <c r="D174" s="5">
        <v>4580.7068910136149</v>
      </c>
      <c r="E174" s="5">
        <v>4603.8088563535457</v>
      </c>
      <c r="I174">
        <v>171</v>
      </c>
      <c r="J174" s="4">
        <v>0.46849315068493153</v>
      </c>
      <c r="K174" s="5">
        <v>5738.043183501999</v>
      </c>
      <c r="L174" s="5">
        <v>5888.3376797366909</v>
      </c>
      <c r="M174" s="5">
        <v>6090.538729603737</v>
      </c>
      <c r="N174">
        <f t="shared" si="9"/>
        <v>150.29449623469191</v>
      </c>
      <c r="O174">
        <f t="shared" si="10"/>
        <v>202.20104986704609</v>
      </c>
    </row>
    <row r="175" spans="1:15" x14ac:dyDescent="0.25">
      <c r="A175" s="8" t="s">
        <v>1</v>
      </c>
      <c r="B175" s="7">
        <v>21</v>
      </c>
      <c r="C175" s="5">
        <v>3524.8153193853395</v>
      </c>
      <c r="D175" s="5">
        <v>3389.4840397480511</v>
      </c>
      <c r="E175" s="5">
        <v>3326.2024577417651</v>
      </c>
      <c r="I175">
        <v>172</v>
      </c>
      <c r="J175" s="4">
        <v>0.47123287671232877</v>
      </c>
      <c r="K175" s="5">
        <v>5745.8761708379388</v>
      </c>
      <c r="L175" s="5">
        <v>5903.3754169924032</v>
      </c>
      <c r="M175" s="5">
        <v>6095.109878442694</v>
      </c>
      <c r="N175">
        <f t="shared" si="9"/>
        <v>157.49924615446434</v>
      </c>
      <c r="O175">
        <f t="shared" si="10"/>
        <v>191.73446145029084</v>
      </c>
    </row>
    <row r="176" spans="1:15" x14ac:dyDescent="0.25">
      <c r="A176" s="8" t="s">
        <v>1</v>
      </c>
      <c r="B176" s="7">
        <v>22</v>
      </c>
      <c r="C176" s="5">
        <v>4162.4026989765989</v>
      </c>
      <c r="D176" s="5">
        <v>4172.1553843550791</v>
      </c>
      <c r="E176" s="5">
        <v>4217.1153965428675</v>
      </c>
      <c r="I176">
        <v>173</v>
      </c>
      <c r="J176" s="4">
        <v>0.47397260273972602</v>
      </c>
      <c r="K176" s="5">
        <v>5760.0642568429903</v>
      </c>
      <c r="L176" s="5">
        <v>5916.236693829851</v>
      </c>
      <c r="M176" s="5">
        <v>6131.2417638062616</v>
      </c>
      <c r="N176">
        <f t="shared" si="9"/>
        <v>156.1724369868607</v>
      </c>
      <c r="O176">
        <f t="shared" si="10"/>
        <v>215.0050699764106</v>
      </c>
    </row>
    <row r="177" spans="1:15" x14ac:dyDescent="0.25">
      <c r="A177" s="8" t="s">
        <v>1</v>
      </c>
      <c r="B177" s="7">
        <v>23</v>
      </c>
      <c r="C177" s="5">
        <v>3651.7533061824906</v>
      </c>
      <c r="D177" s="5">
        <v>3388.184059996518</v>
      </c>
      <c r="E177" s="5">
        <v>3429.1541819251579</v>
      </c>
      <c r="I177">
        <v>174</v>
      </c>
      <c r="J177" s="4">
        <v>0.47671232876712327</v>
      </c>
      <c r="K177" s="5">
        <v>5764.6797839824794</v>
      </c>
      <c r="L177" s="5">
        <v>5945.8489477830553</v>
      </c>
      <c r="M177" s="5">
        <v>6143.3584387202209</v>
      </c>
      <c r="N177">
        <f t="shared" si="9"/>
        <v>181.16916380057592</v>
      </c>
      <c r="O177">
        <f t="shared" si="10"/>
        <v>197.50949093716554</v>
      </c>
    </row>
    <row r="178" spans="1:15" x14ac:dyDescent="0.25">
      <c r="A178" s="8" t="s">
        <v>1</v>
      </c>
      <c r="B178" s="7">
        <v>24</v>
      </c>
      <c r="C178" s="5">
        <v>3383.980832651785</v>
      </c>
      <c r="D178" s="5">
        <v>4216.1677274146787</v>
      </c>
      <c r="E178" s="5">
        <v>4929.4284153354165</v>
      </c>
      <c r="I178">
        <v>175</v>
      </c>
      <c r="J178" s="4">
        <v>0.47945205479452052</v>
      </c>
      <c r="K178" s="5">
        <v>5776.3299697240727</v>
      </c>
      <c r="L178" s="5">
        <v>5954.7723386671023</v>
      </c>
      <c r="M178" s="5">
        <v>6147.1998023345914</v>
      </c>
      <c r="N178">
        <f t="shared" si="9"/>
        <v>178.44236894302958</v>
      </c>
      <c r="O178">
        <f t="shared" si="10"/>
        <v>192.42746366748906</v>
      </c>
    </row>
    <row r="179" spans="1:15" x14ac:dyDescent="0.25">
      <c r="A179" s="8" t="s">
        <v>1</v>
      </c>
      <c r="B179" s="7">
        <v>25</v>
      </c>
      <c r="C179" s="5">
        <v>4022.2574848634395</v>
      </c>
      <c r="D179" s="5">
        <v>4833.9748976756637</v>
      </c>
      <c r="E179" s="5">
        <v>5519.4818487030352</v>
      </c>
      <c r="I179">
        <v>176</v>
      </c>
      <c r="J179" s="4">
        <v>0.48219178082191783</v>
      </c>
      <c r="K179" s="5">
        <v>5777.0444855143833</v>
      </c>
      <c r="L179" s="5">
        <v>5958.230318964761</v>
      </c>
      <c r="M179" s="5">
        <v>6149.1723892858463</v>
      </c>
      <c r="N179">
        <f t="shared" si="9"/>
        <v>181.18583345037769</v>
      </c>
      <c r="O179">
        <f t="shared" si="10"/>
        <v>190.94207032108534</v>
      </c>
    </row>
    <row r="180" spans="1:15" x14ac:dyDescent="0.25">
      <c r="A180" s="8" t="s">
        <v>1</v>
      </c>
      <c r="B180" s="7">
        <v>26</v>
      </c>
      <c r="C180" s="5">
        <v>4726.0819963931935</v>
      </c>
      <c r="D180" s="5">
        <v>4706.4387062435526</v>
      </c>
      <c r="E180" s="5">
        <v>4741.368098787796</v>
      </c>
      <c r="I180">
        <v>177</v>
      </c>
      <c r="J180" s="4">
        <v>0.48493150684931507</v>
      </c>
      <c r="K180" s="5">
        <v>5786.5011941571975</v>
      </c>
      <c r="L180" s="5">
        <v>5983.8476573128937</v>
      </c>
      <c r="M180" s="5">
        <v>6159.0400396540826</v>
      </c>
      <c r="N180">
        <f t="shared" si="9"/>
        <v>197.34646315569626</v>
      </c>
      <c r="O180">
        <f t="shared" si="10"/>
        <v>175.19238234118893</v>
      </c>
    </row>
    <row r="181" spans="1:15" x14ac:dyDescent="0.25">
      <c r="A181" s="8" t="s">
        <v>1</v>
      </c>
      <c r="B181" s="7">
        <v>27</v>
      </c>
      <c r="C181" s="5">
        <v>4625.7776787024777</v>
      </c>
      <c r="D181" s="5">
        <v>4579.898752553876</v>
      </c>
      <c r="E181" s="5">
        <v>4590.3008515742731</v>
      </c>
      <c r="I181">
        <v>178</v>
      </c>
      <c r="J181" s="4">
        <v>0.48767123287671232</v>
      </c>
      <c r="K181" s="5">
        <v>5791.2344761463464</v>
      </c>
      <c r="L181" s="5">
        <v>5984.4154708232345</v>
      </c>
      <c r="M181" s="5">
        <v>6162.6684696150223</v>
      </c>
      <c r="N181">
        <f t="shared" si="9"/>
        <v>193.18099467688808</v>
      </c>
      <c r="O181">
        <f t="shared" si="10"/>
        <v>178.25299879178783</v>
      </c>
    </row>
    <row r="182" spans="1:15" x14ac:dyDescent="0.25">
      <c r="A182" s="8" t="s">
        <v>1</v>
      </c>
      <c r="B182" s="7">
        <v>28</v>
      </c>
      <c r="C182" s="5">
        <v>3871.6308721090172</v>
      </c>
      <c r="D182" s="5">
        <v>3899.3832655407823</v>
      </c>
      <c r="E182" s="5">
        <v>3934.3535068135643</v>
      </c>
      <c r="I182">
        <v>179</v>
      </c>
      <c r="J182" s="4">
        <v>0.49041095890410957</v>
      </c>
      <c r="K182" s="5">
        <v>5797.3632501295833</v>
      </c>
      <c r="L182" s="5">
        <v>5988.2746354595365</v>
      </c>
      <c r="M182" s="5">
        <v>6193.1649431582155</v>
      </c>
      <c r="N182">
        <f t="shared" si="9"/>
        <v>190.91138532995319</v>
      </c>
      <c r="O182">
        <f t="shared" si="10"/>
        <v>204.89030769867895</v>
      </c>
    </row>
    <row r="183" spans="1:15" x14ac:dyDescent="0.25">
      <c r="A183" s="8" t="s">
        <v>1</v>
      </c>
      <c r="B183" s="7">
        <v>29</v>
      </c>
      <c r="C183" s="5">
        <v>4654.6039011754656</v>
      </c>
      <c r="D183" s="5">
        <v>4321.9180889452764</v>
      </c>
      <c r="E183" s="5">
        <v>4274.7384542174368</v>
      </c>
      <c r="I183">
        <v>180</v>
      </c>
      <c r="J183" s="4">
        <v>0.49315068493150682</v>
      </c>
      <c r="K183" s="5">
        <v>5803.5275878711</v>
      </c>
      <c r="L183" s="5">
        <v>5988.878637536207</v>
      </c>
      <c r="M183" s="5">
        <v>6195.9823736755097</v>
      </c>
      <c r="N183">
        <f t="shared" si="9"/>
        <v>185.35104966510698</v>
      </c>
      <c r="O183">
        <f t="shared" si="10"/>
        <v>207.10373613930278</v>
      </c>
    </row>
    <row r="184" spans="1:15" x14ac:dyDescent="0.25">
      <c r="A184" s="8" t="s">
        <v>1</v>
      </c>
      <c r="B184" s="7">
        <v>30</v>
      </c>
      <c r="C184" s="5">
        <v>3614.9636234309328</v>
      </c>
      <c r="D184" s="5">
        <v>3545.6959633065817</v>
      </c>
      <c r="E184" s="5">
        <v>3577.3442556473747</v>
      </c>
      <c r="I184">
        <v>181</v>
      </c>
      <c r="J184" s="4">
        <v>0.49589041095890413</v>
      </c>
      <c r="K184" s="5">
        <v>5808.985657444453</v>
      </c>
      <c r="L184" s="5">
        <v>5989.5391614746732</v>
      </c>
      <c r="M184" s="5">
        <v>6197.5432447781495</v>
      </c>
      <c r="N184">
        <f t="shared" si="9"/>
        <v>180.55350403022021</v>
      </c>
      <c r="O184">
        <f t="shared" si="10"/>
        <v>208.00408330347636</v>
      </c>
    </row>
    <row r="185" spans="1:15" x14ac:dyDescent="0.25">
      <c r="A185" s="8" t="s">
        <v>2</v>
      </c>
      <c r="B185" s="7">
        <v>1</v>
      </c>
      <c r="C185" s="5">
        <v>2810.3247873222426</v>
      </c>
      <c r="D185" s="5">
        <v>2543.9691933404938</v>
      </c>
      <c r="E185" s="5">
        <v>3193.7020285602193</v>
      </c>
      <c r="I185">
        <v>182</v>
      </c>
      <c r="J185" s="4">
        <v>0.49863013698630138</v>
      </c>
      <c r="K185" s="5">
        <v>5817.4977171981373</v>
      </c>
      <c r="L185" s="5">
        <v>5996.071906342826</v>
      </c>
      <c r="M185" s="5">
        <v>6219.9333284205095</v>
      </c>
      <c r="N185">
        <f t="shared" si="9"/>
        <v>178.57418914468872</v>
      </c>
      <c r="O185">
        <f t="shared" si="10"/>
        <v>223.86142207768353</v>
      </c>
    </row>
    <row r="186" spans="1:15" x14ac:dyDescent="0.25">
      <c r="A186" s="8" t="s">
        <v>2</v>
      </c>
      <c r="B186" s="7">
        <v>2</v>
      </c>
      <c r="C186" s="5">
        <v>2544.3658391391036</v>
      </c>
      <c r="D186" s="5">
        <v>2376.8264488417262</v>
      </c>
      <c r="E186" s="5">
        <v>2934.2978851580883</v>
      </c>
      <c r="I186">
        <v>183</v>
      </c>
      <c r="J186" s="4">
        <v>0.50136986301369868</v>
      </c>
      <c r="K186" s="5">
        <v>5821.8960211982048</v>
      </c>
      <c r="L186" s="5">
        <v>6005.0246524774338</v>
      </c>
      <c r="M186" s="5">
        <v>6291.9661074205578</v>
      </c>
      <c r="N186">
        <f t="shared" si="9"/>
        <v>183.12863127922901</v>
      </c>
      <c r="O186">
        <f t="shared" si="10"/>
        <v>286.94145494312397</v>
      </c>
    </row>
    <row r="187" spans="1:15" x14ac:dyDescent="0.25">
      <c r="A187" s="8" t="s">
        <v>2</v>
      </c>
      <c r="B187" s="7">
        <v>3</v>
      </c>
      <c r="C187" s="5">
        <v>4820.5537480352359</v>
      </c>
      <c r="D187" s="5">
        <v>4877.8677487648674</v>
      </c>
      <c r="E187" s="5">
        <v>4932.6799500562338</v>
      </c>
      <c r="I187">
        <v>184</v>
      </c>
      <c r="J187" s="4">
        <v>0.50410958904109593</v>
      </c>
      <c r="K187" s="5">
        <v>5830.138731798208</v>
      </c>
      <c r="L187" s="5">
        <v>6020.6049724521617</v>
      </c>
      <c r="M187" s="5">
        <v>6297.408110277127</v>
      </c>
      <c r="N187">
        <f t="shared" si="9"/>
        <v>190.46624065395372</v>
      </c>
      <c r="O187">
        <f t="shared" si="10"/>
        <v>276.80313782496523</v>
      </c>
    </row>
    <row r="188" spans="1:15" x14ac:dyDescent="0.25">
      <c r="A188" s="8" t="s">
        <v>2</v>
      </c>
      <c r="B188" s="7">
        <v>4</v>
      </c>
      <c r="C188" s="5">
        <v>3658.882532456726</v>
      </c>
      <c r="D188" s="5">
        <v>3730.1076614385529</v>
      </c>
      <c r="E188" s="5">
        <v>3795.4084334118961</v>
      </c>
      <c r="I188">
        <v>185</v>
      </c>
      <c r="J188" s="4">
        <v>0.50684931506849318</v>
      </c>
      <c r="K188" s="5">
        <v>5832.5340918424408</v>
      </c>
      <c r="L188" s="5">
        <v>6037.9813564132382</v>
      </c>
      <c r="M188" s="5">
        <v>6324.270955709555</v>
      </c>
      <c r="N188">
        <f t="shared" si="9"/>
        <v>205.44726457079742</v>
      </c>
      <c r="O188">
        <f t="shared" si="10"/>
        <v>286.28959929631674</v>
      </c>
    </row>
    <row r="189" spans="1:15" x14ac:dyDescent="0.25">
      <c r="A189" s="8" t="s">
        <v>2</v>
      </c>
      <c r="B189" s="7">
        <v>5</v>
      </c>
      <c r="C189" s="5">
        <v>1722.6450434896724</v>
      </c>
      <c r="D189" s="5">
        <v>1801.8039344124991</v>
      </c>
      <c r="E189" s="5">
        <v>2419.036342656007</v>
      </c>
      <c r="I189">
        <v>186</v>
      </c>
      <c r="J189" s="4">
        <v>0.50958904109589043</v>
      </c>
      <c r="K189" s="5">
        <v>5833.3800110501361</v>
      </c>
      <c r="L189" s="5">
        <v>6051.3736441507681</v>
      </c>
      <c r="M189" s="5">
        <v>6333.8386698564209</v>
      </c>
      <c r="N189">
        <f t="shared" si="9"/>
        <v>217.993633100632</v>
      </c>
      <c r="O189">
        <f t="shared" si="10"/>
        <v>282.46502570565281</v>
      </c>
    </row>
    <row r="190" spans="1:15" x14ac:dyDescent="0.25">
      <c r="A190" s="8" t="s">
        <v>2</v>
      </c>
      <c r="B190" s="7">
        <v>6</v>
      </c>
      <c r="C190" s="5">
        <v>4601.1680048248127</v>
      </c>
      <c r="D190" s="5">
        <v>4639.5139170898256</v>
      </c>
      <c r="E190" s="5">
        <v>4686.0082158673067</v>
      </c>
      <c r="I190">
        <v>187</v>
      </c>
      <c r="J190" s="4">
        <v>0.51232876712328768</v>
      </c>
      <c r="K190" s="5">
        <v>5840.551364058425</v>
      </c>
      <c r="L190" s="5">
        <v>6068.2347322540045</v>
      </c>
      <c r="M190" s="5">
        <v>6336.2213863867801</v>
      </c>
      <c r="N190">
        <f t="shared" si="9"/>
        <v>227.68336819557953</v>
      </c>
      <c r="O190">
        <f t="shared" si="10"/>
        <v>267.98665413277558</v>
      </c>
    </row>
    <row r="191" spans="1:15" x14ac:dyDescent="0.25">
      <c r="A191" s="8" t="s">
        <v>2</v>
      </c>
      <c r="B191" s="7">
        <v>7</v>
      </c>
      <c r="C191" s="5">
        <v>3965.6860903128036</v>
      </c>
      <c r="D191" s="5">
        <v>3995.0555341659492</v>
      </c>
      <c r="E191" s="5">
        <v>4049.0445496282846</v>
      </c>
      <c r="I191">
        <v>188</v>
      </c>
      <c r="J191" s="4">
        <v>0.51506849315068493</v>
      </c>
      <c r="K191" s="5">
        <v>5840.8801492586463</v>
      </c>
      <c r="L191" s="5">
        <v>6073.342502778818</v>
      </c>
      <c r="M191" s="5">
        <v>6343.6460120600204</v>
      </c>
      <c r="N191">
        <f t="shared" si="9"/>
        <v>232.46235352017175</v>
      </c>
      <c r="O191">
        <f t="shared" si="10"/>
        <v>270.30350928120242</v>
      </c>
    </row>
    <row r="192" spans="1:15" x14ac:dyDescent="0.25">
      <c r="A192" s="8" t="s">
        <v>2</v>
      </c>
      <c r="B192" s="7">
        <v>8</v>
      </c>
      <c r="C192" s="5">
        <v>3014.7470856967338</v>
      </c>
      <c r="D192" s="5">
        <v>3333.9020199043334</v>
      </c>
      <c r="E192" s="5">
        <v>3466.3455236060436</v>
      </c>
      <c r="I192">
        <v>189</v>
      </c>
      <c r="J192" s="4">
        <v>0.51780821917808217</v>
      </c>
      <c r="K192" s="5">
        <v>5845.8870507277206</v>
      </c>
      <c r="L192" s="5">
        <v>6080.7178399270051</v>
      </c>
      <c r="M192" s="5">
        <v>6367.0255342193595</v>
      </c>
      <c r="N192">
        <f t="shared" si="9"/>
        <v>234.83078919928448</v>
      </c>
      <c r="O192">
        <f t="shared" si="10"/>
        <v>286.30769429235443</v>
      </c>
    </row>
    <row r="193" spans="1:15" x14ac:dyDescent="0.25">
      <c r="A193" s="8" t="s">
        <v>2</v>
      </c>
      <c r="B193" s="7">
        <v>9</v>
      </c>
      <c r="C193" s="5">
        <v>3709.3629257146131</v>
      </c>
      <c r="D193" s="5">
        <v>3980.5505845786756</v>
      </c>
      <c r="E193" s="5">
        <v>4108.118607706976</v>
      </c>
      <c r="I193">
        <v>190</v>
      </c>
      <c r="J193" s="4">
        <v>0.52054794520547942</v>
      </c>
      <c r="K193" s="5">
        <v>5853.7117186360738</v>
      </c>
      <c r="L193" s="5">
        <v>6086.9274225141053</v>
      </c>
      <c r="M193" s="5">
        <v>6373.0554254650378</v>
      </c>
      <c r="N193">
        <f t="shared" si="9"/>
        <v>233.21570387803149</v>
      </c>
      <c r="O193">
        <f t="shared" si="10"/>
        <v>286.12800295093257</v>
      </c>
    </row>
    <row r="194" spans="1:15" x14ac:dyDescent="0.25">
      <c r="A194" s="8" t="s">
        <v>2</v>
      </c>
      <c r="B194" s="7">
        <v>10</v>
      </c>
      <c r="C194" s="5">
        <v>4970.6164405270902</v>
      </c>
      <c r="D194" s="5">
        <v>4890.8916598316646</v>
      </c>
      <c r="E194" s="5">
        <v>4863.6962306695677</v>
      </c>
      <c r="I194">
        <v>191</v>
      </c>
      <c r="J194" s="4">
        <v>0.52328767123287667</v>
      </c>
      <c r="K194" s="5">
        <v>5856.3068671278597</v>
      </c>
      <c r="L194" s="5">
        <v>6091.2265134765585</v>
      </c>
      <c r="M194" s="5">
        <v>6386.4400257315319</v>
      </c>
      <c r="N194">
        <f t="shared" si="9"/>
        <v>234.91964634869873</v>
      </c>
      <c r="O194">
        <f t="shared" si="10"/>
        <v>295.21351225497347</v>
      </c>
    </row>
    <row r="195" spans="1:15" x14ac:dyDescent="0.25">
      <c r="A195" s="8" t="s">
        <v>2</v>
      </c>
      <c r="B195" s="7">
        <v>11</v>
      </c>
      <c r="C195" s="5">
        <v>5525.4852296345998</v>
      </c>
      <c r="D195" s="5">
        <v>5315.1179796033393</v>
      </c>
      <c r="E195" s="5">
        <v>5234.4666170632227</v>
      </c>
      <c r="I195">
        <v>192</v>
      </c>
      <c r="J195" s="4">
        <v>0.52602739726027392</v>
      </c>
      <c r="K195" s="5">
        <v>5859.9495484947474</v>
      </c>
      <c r="L195" s="5">
        <v>6114.7241245376536</v>
      </c>
      <c r="M195" s="5">
        <v>6407.6681965141797</v>
      </c>
      <c r="N195">
        <f t="shared" si="9"/>
        <v>254.77457604290612</v>
      </c>
      <c r="O195">
        <f t="shared" si="10"/>
        <v>292.94407197652617</v>
      </c>
    </row>
    <row r="196" spans="1:15" x14ac:dyDescent="0.25">
      <c r="A196" s="8" t="s">
        <v>2</v>
      </c>
      <c r="B196" s="7">
        <v>12</v>
      </c>
      <c r="C196" s="5">
        <v>5776.3299697240727</v>
      </c>
      <c r="D196" s="5">
        <v>5321.7154296087683</v>
      </c>
      <c r="E196" s="5">
        <v>5036.4139274880763</v>
      </c>
      <c r="I196">
        <v>193</v>
      </c>
      <c r="J196" s="4">
        <v>0.52876712328767128</v>
      </c>
      <c r="K196" s="5">
        <v>5864.0694608454578</v>
      </c>
      <c r="L196" s="5">
        <v>6147.0888768858458</v>
      </c>
      <c r="M196" s="5">
        <v>6425.1904478249053</v>
      </c>
      <c r="N196">
        <f t="shared" ref="N196:N259" si="11">L196-K196</f>
        <v>283.01941604038802</v>
      </c>
      <c r="O196">
        <f t="shared" ref="O196:O259" si="12">M196-L196</f>
        <v>278.10157093905946</v>
      </c>
    </row>
    <row r="197" spans="1:15" x14ac:dyDescent="0.25">
      <c r="A197" s="8" t="s">
        <v>2</v>
      </c>
      <c r="B197" s="7">
        <v>13</v>
      </c>
      <c r="C197" s="5">
        <v>4030.0949979821416</v>
      </c>
      <c r="D197" s="5">
        <v>4118.105154982677</v>
      </c>
      <c r="E197" s="5">
        <v>4192.1982167088681</v>
      </c>
      <c r="I197">
        <v>194</v>
      </c>
      <c r="J197" s="4">
        <v>0.53150684931506853</v>
      </c>
      <c r="K197" s="5">
        <v>5866.2547840793413</v>
      </c>
      <c r="L197" s="5">
        <v>6163.8560409404672</v>
      </c>
      <c r="M197" s="5">
        <v>6425.5498118528012</v>
      </c>
      <c r="N197">
        <f t="shared" si="11"/>
        <v>297.60125686112588</v>
      </c>
      <c r="O197">
        <f t="shared" si="12"/>
        <v>261.693770912334</v>
      </c>
    </row>
    <row r="198" spans="1:15" x14ac:dyDescent="0.25">
      <c r="A198" s="8" t="s">
        <v>2</v>
      </c>
      <c r="B198" s="7">
        <v>14</v>
      </c>
      <c r="C198" s="5">
        <v>4397.2889382851863</v>
      </c>
      <c r="D198" s="5">
        <v>4474.9478982939327</v>
      </c>
      <c r="E198" s="5">
        <v>4534.9820866485206</v>
      </c>
      <c r="I198">
        <v>195</v>
      </c>
      <c r="J198" s="4">
        <v>0.53424657534246578</v>
      </c>
      <c r="K198" s="5">
        <v>5873.0011850661067</v>
      </c>
      <c r="L198" s="5">
        <v>6180.8195090047193</v>
      </c>
      <c r="M198" s="5">
        <v>6427.9830387171496</v>
      </c>
      <c r="N198">
        <f t="shared" si="11"/>
        <v>307.81832393861259</v>
      </c>
      <c r="O198">
        <f t="shared" si="12"/>
        <v>247.16352971243032</v>
      </c>
    </row>
    <row r="199" spans="1:15" x14ac:dyDescent="0.25">
      <c r="A199" s="8" t="s">
        <v>2</v>
      </c>
      <c r="B199" s="7">
        <v>15</v>
      </c>
      <c r="C199" s="5">
        <v>2558.5619391174077</v>
      </c>
      <c r="D199" s="5">
        <v>2347.0355923627321</v>
      </c>
      <c r="E199" s="5">
        <v>2704.1173114464509</v>
      </c>
      <c r="I199">
        <v>196</v>
      </c>
      <c r="J199" s="4">
        <v>0.53698630136986303</v>
      </c>
      <c r="K199" s="5">
        <v>5874.1258550985149</v>
      </c>
      <c r="L199" s="5">
        <v>6185.8825065936435</v>
      </c>
      <c r="M199" s="5">
        <v>6431.1054281957222</v>
      </c>
      <c r="N199">
        <f t="shared" si="11"/>
        <v>311.75665149512861</v>
      </c>
      <c r="O199">
        <f t="shared" si="12"/>
        <v>245.22292160207871</v>
      </c>
    </row>
    <row r="200" spans="1:15" x14ac:dyDescent="0.25">
      <c r="A200" s="8" t="s">
        <v>2</v>
      </c>
      <c r="B200" s="7">
        <v>16</v>
      </c>
      <c r="C200" s="5">
        <v>2636.3366001261747</v>
      </c>
      <c r="D200" s="5">
        <v>2663.7052292704939</v>
      </c>
      <c r="E200" s="5">
        <v>2866.8703891185905</v>
      </c>
      <c r="I200">
        <v>197</v>
      </c>
      <c r="J200" s="4">
        <v>0.53972602739726028</v>
      </c>
      <c r="K200" s="5">
        <v>5879.4721067236314</v>
      </c>
      <c r="L200" s="5">
        <v>6203.8885447914472</v>
      </c>
      <c r="M200" s="5">
        <v>6449.4261558946782</v>
      </c>
      <c r="N200">
        <f t="shared" si="11"/>
        <v>324.41643806781576</v>
      </c>
      <c r="O200">
        <f t="shared" si="12"/>
        <v>245.53761110323103</v>
      </c>
    </row>
    <row r="201" spans="1:15" x14ac:dyDescent="0.25">
      <c r="A201" s="8" t="s">
        <v>2</v>
      </c>
      <c r="B201" s="7">
        <v>17</v>
      </c>
      <c r="C201" s="5">
        <v>4618.0092761694505</v>
      </c>
      <c r="D201" s="5">
        <v>4581.2137306695731</v>
      </c>
      <c r="E201" s="5">
        <v>4607.2801128504689</v>
      </c>
      <c r="I201">
        <v>198</v>
      </c>
      <c r="J201" s="4">
        <v>0.54246575342465753</v>
      </c>
      <c r="K201" s="5">
        <v>5888.7029875731714</v>
      </c>
      <c r="L201" s="5">
        <v>6213.0487075106867</v>
      </c>
      <c r="M201" s="5">
        <v>6453.5597689873066</v>
      </c>
      <c r="N201">
        <f t="shared" si="11"/>
        <v>324.34571993751524</v>
      </c>
      <c r="O201">
        <f t="shared" si="12"/>
        <v>240.51106147661994</v>
      </c>
    </row>
    <row r="202" spans="1:15" x14ac:dyDescent="0.25">
      <c r="A202" s="8" t="s">
        <v>2</v>
      </c>
      <c r="B202" s="7">
        <v>18</v>
      </c>
      <c r="C202" s="5">
        <v>4136.227671972214</v>
      </c>
      <c r="D202" s="5">
        <v>4184.8335225435148</v>
      </c>
      <c r="E202" s="5">
        <v>4239.3748530907433</v>
      </c>
      <c r="I202">
        <v>199</v>
      </c>
      <c r="J202" s="4">
        <v>0.54520547945205478</v>
      </c>
      <c r="K202" s="5">
        <v>5894.7281828364466</v>
      </c>
      <c r="L202" s="5">
        <v>6217.5043833087293</v>
      </c>
      <c r="M202" s="5">
        <v>6454.5903496199826</v>
      </c>
      <c r="N202">
        <f t="shared" si="11"/>
        <v>322.77620047228265</v>
      </c>
      <c r="O202">
        <f t="shared" si="12"/>
        <v>237.08596631125329</v>
      </c>
    </row>
    <row r="203" spans="1:15" x14ac:dyDescent="0.25">
      <c r="A203" s="8" t="s">
        <v>2</v>
      </c>
      <c r="B203" s="7">
        <v>19</v>
      </c>
      <c r="C203" s="5">
        <v>3996.1045423494579</v>
      </c>
      <c r="D203" s="5">
        <v>3932.01585298809</v>
      </c>
      <c r="E203" s="5">
        <v>3965.4201934774574</v>
      </c>
      <c r="I203">
        <v>200</v>
      </c>
      <c r="J203" s="4">
        <v>0.54794520547945202</v>
      </c>
      <c r="K203" s="5">
        <v>5895.2241948844785</v>
      </c>
      <c r="L203" s="5">
        <v>6222.4106117610936</v>
      </c>
      <c r="M203" s="5">
        <v>6460.1180308906696</v>
      </c>
      <c r="N203">
        <f t="shared" si="11"/>
        <v>327.18641687661511</v>
      </c>
      <c r="O203">
        <f t="shared" si="12"/>
        <v>237.70741912957601</v>
      </c>
    </row>
    <row r="204" spans="1:15" x14ac:dyDescent="0.25">
      <c r="A204" s="8" t="s">
        <v>2</v>
      </c>
      <c r="B204" s="7">
        <v>20</v>
      </c>
      <c r="C204" s="5">
        <v>6054.1866043338596</v>
      </c>
      <c r="D204" s="5">
        <v>5954.7723386671023</v>
      </c>
      <c r="E204" s="5">
        <v>6006.4736025092679</v>
      </c>
      <c r="I204">
        <v>201</v>
      </c>
      <c r="J204" s="4">
        <v>0.55068493150684927</v>
      </c>
      <c r="K204" s="5">
        <v>5928.2678241725371</v>
      </c>
      <c r="L204" s="5">
        <v>6255.2459716717822</v>
      </c>
      <c r="M204" s="5">
        <v>6466.6849682407337</v>
      </c>
      <c r="N204">
        <f t="shared" si="11"/>
        <v>326.9781474992451</v>
      </c>
      <c r="O204">
        <f t="shared" si="12"/>
        <v>211.43899656895155</v>
      </c>
    </row>
    <row r="205" spans="1:15" x14ac:dyDescent="0.25">
      <c r="A205" s="8" t="s">
        <v>2</v>
      </c>
      <c r="B205" s="7">
        <v>21</v>
      </c>
      <c r="C205" s="5">
        <v>4944.8401785004899</v>
      </c>
      <c r="D205" s="5">
        <v>4922.2885555685825</v>
      </c>
      <c r="E205" s="5">
        <v>4955.4403839106781</v>
      </c>
      <c r="I205">
        <v>202</v>
      </c>
      <c r="J205" s="4">
        <v>0.55342465753424652</v>
      </c>
      <c r="K205" s="5">
        <v>5931.2415884188667</v>
      </c>
      <c r="L205" s="5">
        <v>6260.6659700271775</v>
      </c>
      <c r="M205" s="5">
        <v>6471.3792569057005</v>
      </c>
      <c r="N205">
        <f t="shared" si="11"/>
        <v>329.4243816083108</v>
      </c>
      <c r="O205">
        <f t="shared" si="12"/>
        <v>210.71328687852292</v>
      </c>
    </row>
    <row r="206" spans="1:15" x14ac:dyDescent="0.25">
      <c r="A206" s="8" t="s">
        <v>2</v>
      </c>
      <c r="B206" s="7">
        <v>22</v>
      </c>
      <c r="C206" s="5">
        <v>4669.3756760219512</v>
      </c>
      <c r="D206" s="5">
        <v>4313.3990984730153</v>
      </c>
      <c r="E206" s="5">
        <v>4577.7153617611038</v>
      </c>
      <c r="I206">
        <v>203</v>
      </c>
      <c r="J206" s="4">
        <v>0.55616438356164388</v>
      </c>
      <c r="K206" s="5">
        <v>5931.2452255078024</v>
      </c>
      <c r="L206" s="5">
        <v>6269.377860659064</v>
      </c>
      <c r="M206" s="5">
        <v>6475.7695363476996</v>
      </c>
      <c r="N206">
        <f t="shared" si="11"/>
        <v>338.13263515126164</v>
      </c>
      <c r="O206">
        <f t="shared" si="12"/>
        <v>206.39167568863559</v>
      </c>
    </row>
    <row r="207" spans="1:15" x14ac:dyDescent="0.25">
      <c r="A207" s="8" t="s">
        <v>2</v>
      </c>
      <c r="B207" s="7">
        <v>23</v>
      </c>
      <c r="C207" s="5">
        <v>4312.6632390509621</v>
      </c>
      <c r="D207" s="5">
        <v>4223.8017576622988</v>
      </c>
      <c r="E207" s="5">
        <v>4544.6630304092178</v>
      </c>
      <c r="I207">
        <v>204</v>
      </c>
      <c r="J207" s="4">
        <v>0.55890410958904113</v>
      </c>
      <c r="K207" s="5">
        <v>5934.9870578260052</v>
      </c>
      <c r="L207" s="5">
        <v>6272.8500647507462</v>
      </c>
      <c r="M207" s="5">
        <v>6481.422903261624</v>
      </c>
      <c r="N207">
        <f t="shared" si="11"/>
        <v>337.86300692474106</v>
      </c>
      <c r="O207">
        <f t="shared" si="12"/>
        <v>208.57283851087777</v>
      </c>
    </row>
    <row r="208" spans="1:15" x14ac:dyDescent="0.25">
      <c r="A208" s="8" t="s">
        <v>2</v>
      </c>
      <c r="B208" s="7">
        <v>24</v>
      </c>
      <c r="C208" s="5">
        <v>5094.0526695166191</v>
      </c>
      <c r="D208" s="5">
        <v>5004.543843616746</v>
      </c>
      <c r="E208" s="5">
        <v>5001.5090252120935</v>
      </c>
      <c r="I208">
        <v>205</v>
      </c>
      <c r="J208" s="4">
        <v>0.56164383561643838</v>
      </c>
      <c r="K208" s="5">
        <v>5947.8836149268027</v>
      </c>
      <c r="L208" s="5">
        <v>6275.1148835286767</v>
      </c>
      <c r="M208" s="5">
        <v>6510.4418196902297</v>
      </c>
      <c r="N208">
        <f t="shared" si="11"/>
        <v>327.23126860187404</v>
      </c>
      <c r="O208">
        <f t="shared" si="12"/>
        <v>235.32693616155302</v>
      </c>
    </row>
    <row r="209" spans="1:15" x14ac:dyDescent="0.25">
      <c r="A209" s="8" t="s">
        <v>2</v>
      </c>
      <c r="B209" s="7">
        <v>25</v>
      </c>
      <c r="C209" s="5">
        <v>4105.1699654286058</v>
      </c>
      <c r="D209" s="5">
        <v>3916.66568792217</v>
      </c>
      <c r="E209" s="5">
        <v>3866.0777985515779</v>
      </c>
      <c r="I209">
        <v>206</v>
      </c>
      <c r="J209" s="4">
        <v>0.56438356164383563</v>
      </c>
      <c r="K209" s="5">
        <v>5955.4478932661768</v>
      </c>
      <c r="L209" s="5">
        <v>6278.6697730397973</v>
      </c>
      <c r="M209" s="5">
        <v>6560.7763160002396</v>
      </c>
      <c r="N209">
        <f t="shared" si="11"/>
        <v>323.22187977362046</v>
      </c>
      <c r="O209">
        <f t="shared" si="12"/>
        <v>282.10654296044231</v>
      </c>
    </row>
    <row r="210" spans="1:15" x14ac:dyDescent="0.25">
      <c r="A210" s="8" t="s">
        <v>2</v>
      </c>
      <c r="B210" s="7">
        <v>26</v>
      </c>
      <c r="C210" s="5">
        <v>4261.2922032285278</v>
      </c>
      <c r="D210" s="5">
        <v>4172.7870890947379</v>
      </c>
      <c r="E210" s="5">
        <v>4185.6629977967823</v>
      </c>
      <c r="I210">
        <v>207</v>
      </c>
      <c r="J210" s="4">
        <v>0.56712328767123288</v>
      </c>
      <c r="K210" s="5">
        <v>5973.0424117761431</v>
      </c>
      <c r="L210" s="5">
        <v>6305.6919680365318</v>
      </c>
      <c r="M210" s="5">
        <v>6612.3315888012985</v>
      </c>
      <c r="N210">
        <f t="shared" si="11"/>
        <v>332.64955626038864</v>
      </c>
      <c r="O210">
        <f t="shared" si="12"/>
        <v>306.63962076476673</v>
      </c>
    </row>
    <row r="211" spans="1:15" x14ac:dyDescent="0.25">
      <c r="A211" s="8" t="s">
        <v>2</v>
      </c>
      <c r="B211" s="7">
        <v>27</v>
      </c>
      <c r="C211" s="5">
        <v>3832.2301195617474</v>
      </c>
      <c r="D211" s="5">
        <v>3748.0592974124629</v>
      </c>
      <c r="E211" s="5">
        <v>3781.3157792174497</v>
      </c>
      <c r="I211">
        <v>208</v>
      </c>
      <c r="J211" s="4">
        <v>0.56986301369863013</v>
      </c>
      <c r="K211" s="5">
        <v>5984.7161148839987</v>
      </c>
      <c r="L211" s="5">
        <v>6315.7568110796601</v>
      </c>
      <c r="M211" s="5">
        <v>6613.3453810169631</v>
      </c>
      <c r="N211">
        <f t="shared" si="11"/>
        <v>331.04069619566144</v>
      </c>
      <c r="O211">
        <f t="shared" si="12"/>
        <v>297.58856993730296</v>
      </c>
    </row>
    <row r="212" spans="1:15" x14ac:dyDescent="0.25">
      <c r="A212" s="8" t="s">
        <v>2</v>
      </c>
      <c r="B212" s="7">
        <v>28</v>
      </c>
      <c r="C212" s="5">
        <v>3691.9774674264045</v>
      </c>
      <c r="D212" s="5">
        <v>3632.1330086426933</v>
      </c>
      <c r="E212" s="5">
        <v>3626.9969155732251</v>
      </c>
      <c r="I212">
        <v>209</v>
      </c>
      <c r="J212" s="4">
        <v>0.57260273972602738</v>
      </c>
      <c r="K212" s="5">
        <v>5989.762533728117</v>
      </c>
      <c r="L212" s="5">
        <v>6337.5212305663335</v>
      </c>
      <c r="M212" s="5">
        <v>6630.8935689961836</v>
      </c>
      <c r="N212">
        <f t="shared" si="11"/>
        <v>347.75869683821657</v>
      </c>
      <c r="O212">
        <f t="shared" si="12"/>
        <v>293.37233842985006</v>
      </c>
    </row>
    <row r="213" spans="1:15" x14ac:dyDescent="0.25">
      <c r="A213" s="8" t="s">
        <v>2</v>
      </c>
      <c r="B213" s="7">
        <v>29</v>
      </c>
      <c r="C213" s="5">
        <v>3455.809262096489</v>
      </c>
      <c r="D213" s="5">
        <v>3952.6555217998539</v>
      </c>
      <c r="E213" s="5">
        <v>4382.0126178069477</v>
      </c>
      <c r="I213">
        <v>210</v>
      </c>
      <c r="J213" s="4">
        <v>0.57534246575342463</v>
      </c>
      <c r="K213" s="5">
        <v>5995.163276516414</v>
      </c>
      <c r="L213" s="5">
        <v>6340.3631755014103</v>
      </c>
      <c r="M213" s="5">
        <v>6638.2108655252778</v>
      </c>
      <c r="N213">
        <f t="shared" si="11"/>
        <v>345.19989898499625</v>
      </c>
      <c r="O213">
        <f t="shared" si="12"/>
        <v>297.84769002386747</v>
      </c>
    </row>
    <row r="214" spans="1:15" x14ac:dyDescent="0.25">
      <c r="A214" s="8" t="s">
        <v>2</v>
      </c>
      <c r="B214" s="7">
        <v>30</v>
      </c>
      <c r="C214" s="5">
        <v>4300.1821171447227</v>
      </c>
      <c r="D214" s="5">
        <v>4690.198070912913</v>
      </c>
      <c r="E214" s="5">
        <v>5161.1489072088189</v>
      </c>
      <c r="I214">
        <v>211</v>
      </c>
      <c r="J214" s="4">
        <v>0.57808219178082187</v>
      </c>
      <c r="K214" s="5">
        <v>6005.4065440598351</v>
      </c>
      <c r="L214" s="5">
        <v>6340.3757451348974</v>
      </c>
      <c r="M214" s="5">
        <v>6672.6560956185895</v>
      </c>
      <c r="N214">
        <f t="shared" si="11"/>
        <v>334.9692010750623</v>
      </c>
      <c r="O214">
        <f t="shared" si="12"/>
        <v>332.28035048369202</v>
      </c>
    </row>
    <row r="215" spans="1:15" x14ac:dyDescent="0.25">
      <c r="A215" s="8" t="s">
        <v>2</v>
      </c>
      <c r="B215" s="7">
        <v>31</v>
      </c>
      <c r="C215" s="5">
        <v>4399.4565113250719</v>
      </c>
      <c r="D215" s="5">
        <v>4341.0268274278751</v>
      </c>
      <c r="E215" s="5">
        <v>4494.7328958875805</v>
      </c>
      <c r="I215">
        <v>212</v>
      </c>
      <c r="J215" s="4">
        <v>0.58082191780821912</v>
      </c>
      <c r="K215" s="5">
        <v>6007.6152030351041</v>
      </c>
      <c r="L215" s="5">
        <v>6354.0277412589639</v>
      </c>
      <c r="M215" s="5">
        <v>6674.4758291733488</v>
      </c>
      <c r="N215">
        <f t="shared" si="11"/>
        <v>346.41253822385988</v>
      </c>
      <c r="O215">
        <f t="shared" si="12"/>
        <v>320.44808791438481</v>
      </c>
    </row>
    <row r="216" spans="1:15" x14ac:dyDescent="0.25">
      <c r="A216" s="8" t="s">
        <v>10</v>
      </c>
      <c r="B216" s="7">
        <v>1</v>
      </c>
      <c r="C216" s="5">
        <v>5522.7004092924508</v>
      </c>
      <c r="D216" s="5">
        <v>5335.0570737736271</v>
      </c>
      <c r="E216" s="5">
        <v>5288.0823368731617</v>
      </c>
      <c r="I216">
        <v>213</v>
      </c>
      <c r="J216" s="4">
        <v>0.58356164383561648</v>
      </c>
      <c r="K216" s="5">
        <v>6042.4663850210818</v>
      </c>
      <c r="L216" s="5">
        <v>6354.8471335084396</v>
      </c>
      <c r="M216" s="5">
        <v>6679.6786363549691</v>
      </c>
      <c r="N216">
        <f t="shared" si="11"/>
        <v>312.38074848735778</v>
      </c>
      <c r="O216">
        <f t="shared" si="12"/>
        <v>324.83150284652947</v>
      </c>
    </row>
    <row r="217" spans="1:15" x14ac:dyDescent="0.25">
      <c r="A217" s="8" t="s">
        <v>10</v>
      </c>
      <c r="B217" s="7">
        <v>2</v>
      </c>
      <c r="C217" s="5">
        <v>5001.6208898048208</v>
      </c>
      <c r="D217" s="5">
        <v>4948.2135439562735</v>
      </c>
      <c r="E217" s="5">
        <v>4996.7179736397193</v>
      </c>
      <c r="I217">
        <v>214</v>
      </c>
      <c r="J217" s="4">
        <v>0.58630136986301373</v>
      </c>
      <c r="K217" s="5">
        <v>6049.9640994359142</v>
      </c>
      <c r="L217" s="5">
        <v>6368.3043919427837</v>
      </c>
      <c r="M217" s="5">
        <v>6688.8430655951997</v>
      </c>
      <c r="N217">
        <f t="shared" si="11"/>
        <v>318.34029250686945</v>
      </c>
      <c r="O217">
        <f t="shared" si="12"/>
        <v>320.53867365241604</v>
      </c>
    </row>
    <row r="218" spans="1:15" x14ac:dyDescent="0.25">
      <c r="A218" s="8" t="s">
        <v>10</v>
      </c>
      <c r="B218" s="7">
        <v>3</v>
      </c>
      <c r="C218" s="5">
        <v>5533.4657508069904</v>
      </c>
      <c r="D218" s="5">
        <v>5464.2200507455018</v>
      </c>
      <c r="E218" s="5">
        <v>5503.2875057823148</v>
      </c>
      <c r="I218">
        <v>215</v>
      </c>
      <c r="J218" s="4">
        <v>0.58904109589041098</v>
      </c>
      <c r="K218" s="5">
        <v>6054.1866043338596</v>
      </c>
      <c r="L218" s="5">
        <v>6372.5998711228895</v>
      </c>
      <c r="M218" s="5">
        <v>6702.472791114018</v>
      </c>
      <c r="N218">
        <f t="shared" si="11"/>
        <v>318.41326678902988</v>
      </c>
      <c r="O218">
        <f t="shared" si="12"/>
        <v>329.87291999112858</v>
      </c>
    </row>
    <row r="219" spans="1:15" x14ac:dyDescent="0.25">
      <c r="A219" s="8" t="s">
        <v>10</v>
      </c>
      <c r="B219" s="7">
        <v>4</v>
      </c>
      <c r="C219" s="5">
        <v>4252.9411048146721</v>
      </c>
      <c r="D219" s="5">
        <v>4082.6181432687263</v>
      </c>
      <c r="E219" s="5">
        <v>4156.3600354274859</v>
      </c>
      <c r="I219">
        <v>216</v>
      </c>
      <c r="J219" s="4">
        <v>0.59178082191780823</v>
      </c>
      <c r="K219" s="5">
        <v>6056.0930388142478</v>
      </c>
      <c r="L219" s="5">
        <v>6378.9312473213722</v>
      </c>
      <c r="M219" s="5">
        <v>6727.472989909129</v>
      </c>
      <c r="N219">
        <f t="shared" si="11"/>
        <v>322.83820850712436</v>
      </c>
      <c r="O219">
        <f t="shared" si="12"/>
        <v>348.54174258775674</v>
      </c>
    </row>
    <row r="220" spans="1:15" x14ac:dyDescent="0.25">
      <c r="A220" s="8" t="s">
        <v>10</v>
      </c>
      <c r="B220" s="7">
        <v>5</v>
      </c>
      <c r="C220" s="5">
        <v>2354.7621056395583</v>
      </c>
      <c r="D220" s="5">
        <v>2528.7331838091377</v>
      </c>
      <c r="E220" s="5">
        <v>2749.4646243243624</v>
      </c>
      <c r="I220">
        <v>217</v>
      </c>
      <c r="J220" s="4">
        <v>0.59452054794520548</v>
      </c>
      <c r="K220" s="5">
        <v>6059.4039466596369</v>
      </c>
      <c r="L220" s="5">
        <v>6386.0057692447517</v>
      </c>
      <c r="M220" s="5">
        <v>6730.4466202480326</v>
      </c>
      <c r="N220">
        <f t="shared" si="11"/>
        <v>326.60182258511486</v>
      </c>
      <c r="O220">
        <f t="shared" si="12"/>
        <v>344.44085100328084</v>
      </c>
    </row>
    <row r="221" spans="1:15" x14ac:dyDescent="0.25">
      <c r="A221" s="8" t="s">
        <v>10</v>
      </c>
      <c r="B221" s="7">
        <v>6</v>
      </c>
      <c r="C221" s="5">
        <v>4248.5944064306314</v>
      </c>
      <c r="D221" s="5">
        <v>4296.8793217919738</v>
      </c>
      <c r="E221" s="5">
        <v>4432.9879723756021</v>
      </c>
      <c r="I221">
        <v>218</v>
      </c>
      <c r="J221" s="4">
        <v>0.59726027397260273</v>
      </c>
      <c r="K221" s="5">
        <v>6064.3428343740015</v>
      </c>
      <c r="L221" s="5">
        <v>6393.1846028824257</v>
      </c>
      <c r="M221" s="5">
        <v>6813.4730235152128</v>
      </c>
      <c r="N221">
        <f t="shared" si="11"/>
        <v>328.84176850842414</v>
      </c>
      <c r="O221">
        <f t="shared" si="12"/>
        <v>420.28842063278717</v>
      </c>
    </row>
    <row r="222" spans="1:15" x14ac:dyDescent="0.25">
      <c r="A222" s="8" t="s">
        <v>10</v>
      </c>
      <c r="B222" s="7">
        <v>7</v>
      </c>
      <c r="C222" s="5">
        <v>6309.3690346772346</v>
      </c>
      <c r="D222" s="5">
        <v>6340.3757451348974</v>
      </c>
      <c r="E222" s="5">
        <v>6425.5498118528012</v>
      </c>
      <c r="I222">
        <v>219</v>
      </c>
      <c r="J222" s="4">
        <v>0.6</v>
      </c>
      <c r="K222" s="5">
        <v>6086.0750561056266</v>
      </c>
      <c r="L222" s="5">
        <v>6400.3444535881536</v>
      </c>
      <c r="M222" s="5">
        <v>6837.3240541377272</v>
      </c>
      <c r="N222">
        <f t="shared" si="11"/>
        <v>314.26939748252698</v>
      </c>
      <c r="O222">
        <f t="shared" si="12"/>
        <v>436.97960054957366</v>
      </c>
    </row>
    <row r="223" spans="1:15" x14ac:dyDescent="0.25">
      <c r="A223" s="8" t="s">
        <v>10</v>
      </c>
      <c r="B223" s="7">
        <v>8</v>
      </c>
      <c r="C223" s="5">
        <v>6273.2434046125964</v>
      </c>
      <c r="D223" s="5">
        <v>6260.6659700271775</v>
      </c>
      <c r="E223" s="5">
        <v>6324.270955709555</v>
      </c>
      <c r="I223">
        <v>220</v>
      </c>
      <c r="J223" s="4">
        <v>0.60273972602739723</v>
      </c>
      <c r="K223" s="5">
        <v>6101.7966704685168</v>
      </c>
      <c r="L223" s="5">
        <v>6422.067311058483</v>
      </c>
      <c r="M223" s="5">
        <v>6854.2118610104299</v>
      </c>
      <c r="N223">
        <f t="shared" si="11"/>
        <v>320.27064058996621</v>
      </c>
      <c r="O223">
        <f t="shared" si="12"/>
        <v>432.14454995194683</v>
      </c>
    </row>
    <row r="224" spans="1:15" x14ac:dyDescent="0.25">
      <c r="A224" s="8" t="s">
        <v>10</v>
      </c>
      <c r="B224" s="7">
        <v>9</v>
      </c>
      <c r="C224" s="5">
        <v>5895.2241948844785</v>
      </c>
      <c r="D224" s="5">
        <v>5983.8476573128937</v>
      </c>
      <c r="E224" s="5">
        <v>6081.1130197277671</v>
      </c>
      <c r="I224">
        <v>221</v>
      </c>
      <c r="J224" s="4">
        <v>0.60547945205479448</v>
      </c>
      <c r="K224" s="5">
        <v>6102.1291524261324</v>
      </c>
      <c r="L224" s="5">
        <v>6424.8114129426212</v>
      </c>
      <c r="M224" s="5">
        <v>6855.6569104378141</v>
      </c>
      <c r="N224">
        <f t="shared" si="11"/>
        <v>322.6822605164889</v>
      </c>
      <c r="O224">
        <f t="shared" si="12"/>
        <v>430.84549749519283</v>
      </c>
    </row>
    <row r="225" spans="1:15" x14ac:dyDescent="0.25">
      <c r="A225" s="8" t="s">
        <v>10</v>
      </c>
      <c r="B225" s="7">
        <v>10</v>
      </c>
      <c r="C225" s="5">
        <v>5736.2963084228249</v>
      </c>
      <c r="D225" s="5">
        <v>5135.6338616486573</v>
      </c>
      <c r="E225" s="5">
        <v>5225.1248095405681</v>
      </c>
      <c r="I225">
        <v>222</v>
      </c>
      <c r="J225" s="4">
        <v>0.60821917808219184</v>
      </c>
      <c r="K225" s="5">
        <v>6108.4557072931602</v>
      </c>
      <c r="L225" s="5">
        <v>6438.5589366818967</v>
      </c>
      <c r="M225" s="5">
        <v>6887.6775276881344</v>
      </c>
      <c r="N225">
        <f t="shared" si="11"/>
        <v>330.10322938873651</v>
      </c>
      <c r="O225">
        <f t="shared" si="12"/>
        <v>449.11859100623769</v>
      </c>
    </row>
    <row r="226" spans="1:15" x14ac:dyDescent="0.25">
      <c r="A226" s="8" t="s">
        <v>10</v>
      </c>
      <c r="B226" s="7">
        <v>11</v>
      </c>
      <c r="C226" s="5">
        <v>6823.8790199261784</v>
      </c>
      <c r="D226" s="5">
        <v>6372.5998711228895</v>
      </c>
      <c r="E226" s="5">
        <v>5963.9852954450653</v>
      </c>
      <c r="I226">
        <v>223</v>
      </c>
      <c r="J226" s="4">
        <v>0.61095890410958908</v>
      </c>
      <c r="K226" s="5">
        <v>6122.2282147065052</v>
      </c>
      <c r="L226" s="5">
        <v>6445.596365710313</v>
      </c>
      <c r="M226" s="5">
        <v>6898.1388011817689</v>
      </c>
      <c r="N226">
        <f t="shared" si="11"/>
        <v>323.36815100380772</v>
      </c>
      <c r="O226">
        <f t="shared" si="12"/>
        <v>452.54243547145597</v>
      </c>
    </row>
    <row r="227" spans="1:15" x14ac:dyDescent="0.25">
      <c r="A227" s="8" t="s">
        <v>10</v>
      </c>
      <c r="B227" s="7">
        <v>12</v>
      </c>
      <c r="C227" s="5">
        <v>6005.4065440598351</v>
      </c>
      <c r="D227" s="5">
        <v>5585.9615648424915</v>
      </c>
      <c r="E227" s="5">
        <v>5427.3755975945496</v>
      </c>
      <c r="I227">
        <v>224</v>
      </c>
      <c r="J227" s="4">
        <v>0.61369863013698633</v>
      </c>
      <c r="K227" s="5">
        <v>6125.4024011159381</v>
      </c>
      <c r="L227" s="5">
        <v>6502.2476433175434</v>
      </c>
      <c r="M227" s="5">
        <v>6940.6430467320497</v>
      </c>
      <c r="N227">
        <f t="shared" si="11"/>
        <v>376.84524220160529</v>
      </c>
      <c r="O227">
        <f t="shared" si="12"/>
        <v>438.39540341450629</v>
      </c>
    </row>
    <row r="228" spans="1:15" x14ac:dyDescent="0.25">
      <c r="A228" s="8" t="s">
        <v>10</v>
      </c>
      <c r="B228" s="7">
        <v>13</v>
      </c>
      <c r="C228" s="5">
        <v>5383.9347413913929</v>
      </c>
      <c r="D228" s="5">
        <v>5230.7755640686155</v>
      </c>
      <c r="E228" s="5">
        <v>5268.0043272301482</v>
      </c>
      <c r="I228">
        <v>225</v>
      </c>
      <c r="J228" s="4">
        <v>0.61643835616438358</v>
      </c>
      <c r="K228" s="5">
        <v>6134.4989378537321</v>
      </c>
      <c r="L228" s="5">
        <v>6537.594876594183</v>
      </c>
      <c r="M228" s="5">
        <v>6953.5543316736621</v>
      </c>
      <c r="N228">
        <f t="shared" si="11"/>
        <v>403.09593874045095</v>
      </c>
      <c r="O228">
        <f t="shared" si="12"/>
        <v>415.95945507947908</v>
      </c>
    </row>
    <row r="229" spans="1:15" x14ac:dyDescent="0.25">
      <c r="A229" s="8" t="s">
        <v>10</v>
      </c>
      <c r="B229" s="7">
        <v>14</v>
      </c>
      <c r="C229" s="5">
        <v>6674.5044720397527</v>
      </c>
      <c r="D229" s="5">
        <v>6617.2550469683083</v>
      </c>
      <c r="E229" s="5">
        <v>6672.6560956185895</v>
      </c>
      <c r="I229">
        <v>226</v>
      </c>
      <c r="J229" s="4">
        <v>0.61917808219178083</v>
      </c>
      <c r="K229" s="5">
        <v>6140.3257543825348</v>
      </c>
      <c r="L229" s="5">
        <v>6572.8962437370246</v>
      </c>
      <c r="M229" s="5">
        <v>6962.4447797431094</v>
      </c>
      <c r="N229">
        <f t="shared" si="11"/>
        <v>432.57048935448984</v>
      </c>
      <c r="O229">
        <f t="shared" si="12"/>
        <v>389.54853600608476</v>
      </c>
    </row>
    <row r="230" spans="1:15" x14ac:dyDescent="0.25">
      <c r="A230" s="8" t="s">
        <v>10</v>
      </c>
      <c r="B230" s="7">
        <v>15</v>
      </c>
      <c r="C230" s="5">
        <v>5605.3833367180559</v>
      </c>
      <c r="D230" s="5">
        <v>5575.1193450381907</v>
      </c>
      <c r="E230" s="5">
        <v>5638.0566860012368</v>
      </c>
      <c r="I230">
        <v>227</v>
      </c>
      <c r="J230" s="4">
        <v>0.62191780821917808</v>
      </c>
      <c r="K230" s="5">
        <v>6146.8387977190287</v>
      </c>
      <c r="L230" s="5">
        <v>6589.0987336416038</v>
      </c>
      <c r="M230" s="5">
        <v>6973.2290287077776</v>
      </c>
      <c r="N230">
        <f t="shared" si="11"/>
        <v>442.2599359225751</v>
      </c>
      <c r="O230">
        <f t="shared" si="12"/>
        <v>384.13029506617386</v>
      </c>
    </row>
    <row r="231" spans="1:15" x14ac:dyDescent="0.25">
      <c r="A231" s="8" t="s">
        <v>10</v>
      </c>
      <c r="B231" s="7">
        <v>16</v>
      </c>
      <c r="C231" s="5">
        <v>5853.7117186360738</v>
      </c>
      <c r="D231" s="5">
        <v>5828.7603005488963</v>
      </c>
      <c r="E231" s="5">
        <v>5886.3584872552638</v>
      </c>
      <c r="I231">
        <v>228</v>
      </c>
      <c r="J231" s="4">
        <v>0.62465753424657533</v>
      </c>
      <c r="K231" s="5">
        <v>6152.859135700397</v>
      </c>
      <c r="L231" s="5">
        <v>6600.6016166334157</v>
      </c>
      <c r="M231" s="5">
        <v>6977.7432323731118</v>
      </c>
      <c r="N231">
        <f t="shared" si="11"/>
        <v>447.74248093301867</v>
      </c>
      <c r="O231">
        <f t="shared" si="12"/>
        <v>377.14161573969614</v>
      </c>
    </row>
    <row r="232" spans="1:15" x14ac:dyDescent="0.25">
      <c r="A232" s="8" t="s">
        <v>10</v>
      </c>
      <c r="B232" s="7">
        <v>17</v>
      </c>
      <c r="C232" s="5">
        <v>5652.7008483776954</v>
      </c>
      <c r="D232" s="5">
        <v>5498.1694897015695</v>
      </c>
      <c r="E232" s="5">
        <v>5512.163533628096</v>
      </c>
      <c r="I232">
        <v>229</v>
      </c>
      <c r="J232" s="4">
        <v>0.62739726027397258</v>
      </c>
      <c r="K232" s="5">
        <v>6163.4058019252188</v>
      </c>
      <c r="L232" s="5">
        <v>6617.2550469683083</v>
      </c>
      <c r="M232" s="5">
        <v>6981.2728151351112</v>
      </c>
      <c r="N232">
        <f t="shared" si="11"/>
        <v>453.84924504308947</v>
      </c>
      <c r="O232">
        <f t="shared" si="12"/>
        <v>364.01776816680285</v>
      </c>
    </row>
    <row r="233" spans="1:15" x14ac:dyDescent="0.25">
      <c r="A233" s="8" t="s">
        <v>10</v>
      </c>
      <c r="B233" s="7">
        <v>18</v>
      </c>
      <c r="C233" s="5">
        <v>5879.4721067236314</v>
      </c>
      <c r="D233" s="5">
        <v>5806.8965800920778</v>
      </c>
      <c r="E233" s="5">
        <v>5882.4311519396579</v>
      </c>
      <c r="I233">
        <v>230</v>
      </c>
      <c r="J233" s="4">
        <v>0.63013698630136983</v>
      </c>
      <c r="K233" s="5">
        <v>6181.3969633844063</v>
      </c>
      <c r="L233" s="5">
        <v>6619.8833057637057</v>
      </c>
      <c r="M233" s="5">
        <v>6982.0377650864466</v>
      </c>
      <c r="N233">
        <f t="shared" si="11"/>
        <v>438.48634237929946</v>
      </c>
      <c r="O233">
        <f t="shared" si="12"/>
        <v>362.15445932274088</v>
      </c>
    </row>
    <row r="234" spans="1:15" x14ac:dyDescent="0.25">
      <c r="A234" s="8" t="s">
        <v>10</v>
      </c>
      <c r="B234" s="7">
        <v>19</v>
      </c>
      <c r="C234" s="5">
        <v>5626.2912137601052</v>
      </c>
      <c r="D234" s="5">
        <v>5149.5096016023199</v>
      </c>
      <c r="E234" s="5">
        <v>4852.1164939765258</v>
      </c>
      <c r="I234">
        <v>231</v>
      </c>
      <c r="J234" s="4">
        <v>0.63287671232876708</v>
      </c>
      <c r="K234" s="5">
        <v>6184.9860809589954</v>
      </c>
      <c r="L234" s="5">
        <v>6626.5059500457282</v>
      </c>
      <c r="M234" s="5">
        <v>7038.4169832938678</v>
      </c>
      <c r="N234">
        <f t="shared" si="11"/>
        <v>441.5198690867328</v>
      </c>
      <c r="O234">
        <f t="shared" si="12"/>
        <v>411.91103324813957</v>
      </c>
    </row>
    <row r="235" spans="1:15" x14ac:dyDescent="0.25">
      <c r="A235" s="8" t="s">
        <v>10</v>
      </c>
      <c r="B235" s="7">
        <v>20</v>
      </c>
      <c r="C235" s="5">
        <v>4723.0471840237296</v>
      </c>
      <c r="D235" s="5">
        <v>4648.597252810323</v>
      </c>
      <c r="E235" s="5">
        <v>4881.770541180329</v>
      </c>
      <c r="I235">
        <v>232</v>
      </c>
      <c r="J235" s="4">
        <v>0.63561643835616444</v>
      </c>
      <c r="K235" s="5">
        <v>6189.2750225627788</v>
      </c>
      <c r="L235" s="5">
        <v>6692.2651789383017</v>
      </c>
      <c r="M235" s="5">
        <v>7053.1258291104605</v>
      </c>
      <c r="N235">
        <f t="shared" si="11"/>
        <v>502.99015637552293</v>
      </c>
      <c r="O235">
        <f t="shared" si="12"/>
        <v>360.86065017215878</v>
      </c>
    </row>
    <row r="236" spans="1:15" x14ac:dyDescent="0.25">
      <c r="A236" s="8" t="s">
        <v>10</v>
      </c>
      <c r="B236" s="7">
        <v>21</v>
      </c>
      <c r="C236" s="5">
        <v>5760.0642568429903</v>
      </c>
      <c r="D236" s="5">
        <v>5610.3965069349833</v>
      </c>
      <c r="E236" s="5">
        <v>5639.9250142220262</v>
      </c>
      <c r="I236">
        <v>233</v>
      </c>
      <c r="J236" s="4">
        <v>0.63835616438356169</v>
      </c>
      <c r="K236" s="5">
        <v>6214.7918780261898</v>
      </c>
      <c r="L236" s="5">
        <v>6716.4647449157783</v>
      </c>
      <c r="M236" s="5">
        <v>7067.6257262347026</v>
      </c>
      <c r="N236">
        <f t="shared" si="11"/>
        <v>501.67286688958848</v>
      </c>
      <c r="O236">
        <f t="shared" si="12"/>
        <v>351.16098131892431</v>
      </c>
    </row>
    <row r="237" spans="1:15" x14ac:dyDescent="0.25">
      <c r="A237" s="8" t="s">
        <v>10</v>
      </c>
      <c r="B237" s="7">
        <v>22</v>
      </c>
      <c r="C237" s="5">
        <v>5460.4248297441845</v>
      </c>
      <c r="D237" s="5">
        <v>5427.9023458693773</v>
      </c>
      <c r="E237" s="5">
        <v>5487.7166941760879</v>
      </c>
      <c r="I237">
        <v>234</v>
      </c>
      <c r="J237" s="4">
        <v>0.64109589041095894</v>
      </c>
      <c r="K237" s="5">
        <v>6227.4228837435185</v>
      </c>
      <c r="L237" s="5">
        <v>6716.8744907346663</v>
      </c>
      <c r="M237" s="5">
        <v>7139.8422143359821</v>
      </c>
      <c r="N237">
        <f t="shared" si="11"/>
        <v>489.45160699114786</v>
      </c>
      <c r="O237">
        <f t="shared" si="12"/>
        <v>422.96772360131581</v>
      </c>
    </row>
    <row r="238" spans="1:15" x14ac:dyDescent="0.25">
      <c r="A238" s="8" t="s">
        <v>10</v>
      </c>
      <c r="B238" s="7">
        <v>23</v>
      </c>
      <c r="C238" s="5">
        <v>5008.4409341315804</v>
      </c>
      <c r="D238" s="5">
        <v>5021.4904156398734</v>
      </c>
      <c r="E238" s="5">
        <v>5113.7360281896545</v>
      </c>
      <c r="I238">
        <v>235</v>
      </c>
      <c r="J238" s="4">
        <v>0.64383561643835618</v>
      </c>
      <c r="K238" s="5">
        <v>6239.1333800562898</v>
      </c>
      <c r="L238" s="5">
        <v>6721.8029475909825</v>
      </c>
      <c r="M238" s="5">
        <v>7148.9996402404249</v>
      </c>
      <c r="N238">
        <f t="shared" si="11"/>
        <v>482.66956753469276</v>
      </c>
      <c r="O238">
        <f t="shared" si="12"/>
        <v>427.19669264944241</v>
      </c>
    </row>
    <row r="239" spans="1:15" x14ac:dyDescent="0.25">
      <c r="A239" s="8" t="s">
        <v>10</v>
      </c>
      <c r="B239" s="7">
        <v>24</v>
      </c>
      <c r="C239" s="5">
        <v>5508.0144899665283</v>
      </c>
      <c r="D239" s="5">
        <v>5470.1207164515399</v>
      </c>
      <c r="E239" s="5">
        <v>5530.2038677500641</v>
      </c>
      <c r="I239">
        <v>236</v>
      </c>
      <c r="J239" s="4">
        <v>0.64657534246575343</v>
      </c>
      <c r="K239" s="5">
        <v>6250.9283691364508</v>
      </c>
      <c r="L239" s="5">
        <v>6733.7592302104022</v>
      </c>
      <c r="M239" s="5">
        <v>7152.0657255296319</v>
      </c>
      <c r="N239">
        <f t="shared" si="11"/>
        <v>482.83086107395138</v>
      </c>
      <c r="O239">
        <f t="shared" si="12"/>
        <v>418.30649531922973</v>
      </c>
    </row>
    <row r="240" spans="1:15" x14ac:dyDescent="0.25">
      <c r="A240" s="8" t="s">
        <v>10</v>
      </c>
      <c r="B240" s="7">
        <v>25</v>
      </c>
      <c r="C240" s="5">
        <v>5159.8174002907617</v>
      </c>
      <c r="D240" s="5">
        <v>5196.5392747850892</v>
      </c>
      <c r="E240" s="5">
        <v>5269.5129427521242</v>
      </c>
      <c r="I240">
        <v>237</v>
      </c>
      <c r="J240" s="4">
        <v>0.64931506849315068</v>
      </c>
      <c r="K240" s="5">
        <v>6267.6560613857473</v>
      </c>
      <c r="L240" s="5">
        <v>6733.9803913011128</v>
      </c>
      <c r="M240" s="5">
        <v>7158.9380166894516</v>
      </c>
      <c r="N240">
        <f t="shared" si="11"/>
        <v>466.32432991536552</v>
      </c>
      <c r="O240">
        <f t="shared" si="12"/>
        <v>424.95762538833878</v>
      </c>
    </row>
    <row r="241" spans="1:15" x14ac:dyDescent="0.25">
      <c r="A241" s="8" t="s">
        <v>10</v>
      </c>
      <c r="B241" s="7">
        <v>26</v>
      </c>
      <c r="C241" s="5">
        <v>2641.0226779003278</v>
      </c>
      <c r="D241" s="5">
        <v>2754.8737776559974</v>
      </c>
      <c r="E241" s="5">
        <v>2782.0713712625075</v>
      </c>
      <c r="I241">
        <v>238</v>
      </c>
      <c r="J241" s="4">
        <v>0.65205479452054793</v>
      </c>
      <c r="K241" s="5">
        <v>6273.2434046125964</v>
      </c>
      <c r="L241" s="5">
        <v>6741.2786112197718</v>
      </c>
      <c r="M241" s="5">
        <v>7211.7225822655855</v>
      </c>
      <c r="N241">
        <f t="shared" si="11"/>
        <v>468.0352066071755</v>
      </c>
      <c r="O241">
        <f t="shared" si="12"/>
        <v>470.44397104581367</v>
      </c>
    </row>
    <row r="242" spans="1:15" x14ac:dyDescent="0.25">
      <c r="A242" s="8" t="s">
        <v>10</v>
      </c>
      <c r="B242" s="7">
        <v>27</v>
      </c>
      <c r="C242" s="5">
        <v>3512.3562246504262</v>
      </c>
      <c r="D242" s="5">
        <v>4307.5521712520494</v>
      </c>
      <c r="E242" s="5">
        <v>5006.4901801710112</v>
      </c>
      <c r="I242">
        <v>239</v>
      </c>
      <c r="J242" s="4">
        <v>0.65479452054794518</v>
      </c>
      <c r="K242" s="5">
        <v>6273.9077360942647</v>
      </c>
      <c r="L242" s="5">
        <v>6755.8274848947549</v>
      </c>
      <c r="M242" s="5">
        <v>7217.8344360682859</v>
      </c>
      <c r="N242">
        <f t="shared" si="11"/>
        <v>481.9197488004902</v>
      </c>
      <c r="O242">
        <f t="shared" si="12"/>
        <v>462.00695117353098</v>
      </c>
    </row>
    <row r="243" spans="1:15" x14ac:dyDescent="0.25">
      <c r="A243" s="8" t="s">
        <v>10</v>
      </c>
      <c r="B243" s="7">
        <v>28</v>
      </c>
      <c r="C243" s="5">
        <v>5501.6775608485004</v>
      </c>
      <c r="D243" s="5">
        <v>5557.3004475719099</v>
      </c>
      <c r="E243" s="5">
        <v>5630.6862277507898</v>
      </c>
      <c r="I243">
        <v>240</v>
      </c>
      <c r="J243" s="4">
        <v>0.65753424657534243</v>
      </c>
      <c r="K243" s="5">
        <v>6291.1426375747105</v>
      </c>
      <c r="L243" s="5">
        <v>6769.1928419528595</v>
      </c>
      <c r="M243" s="5">
        <v>7235.5781694605794</v>
      </c>
      <c r="N243">
        <f t="shared" si="11"/>
        <v>478.05020437814892</v>
      </c>
      <c r="O243">
        <f t="shared" si="12"/>
        <v>466.38532750771992</v>
      </c>
    </row>
    <row r="244" spans="1:15" x14ac:dyDescent="0.25">
      <c r="A244" s="8" t="s">
        <v>10</v>
      </c>
      <c r="B244" s="7">
        <v>29</v>
      </c>
      <c r="C244" s="5">
        <v>5894.7281828364466</v>
      </c>
      <c r="D244" s="5">
        <v>5958.230318964761</v>
      </c>
      <c r="E244" s="5">
        <v>6033.6343475556932</v>
      </c>
      <c r="I244">
        <v>241</v>
      </c>
      <c r="J244" s="4">
        <v>0.66027397260273968</v>
      </c>
      <c r="K244" s="5">
        <v>6292.7911421855824</v>
      </c>
      <c r="L244" s="5">
        <v>6792.5114542389128</v>
      </c>
      <c r="M244" s="5">
        <v>7241.5784801410082</v>
      </c>
      <c r="N244">
        <f t="shared" si="11"/>
        <v>499.72031205333042</v>
      </c>
      <c r="O244">
        <f t="shared" si="12"/>
        <v>449.06702590209534</v>
      </c>
    </row>
    <row r="245" spans="1:15" x14ac:dyDescent="0.25">
      <c r="A245" s="8" t="s">
        <v>10</v>
      </c>
      <c r="B245" s="7">
        <v>30</v>
      </c>
      <c r="C245" s="5">
        <v>5232.5098196786166</v>
      </c>
      <c r="D245" s="5">
        <v>5254.2208992659871</v>
      </c>
      <c r="E245" s="5">
        <v>5323.1387627247386</v>
      </c>
      <c r="I245">
        <v>242</v>
      </c>
      <c r="J245" s="4">
        <v>0.66301369863013704</v>
      </c>
      <c r="K245" s="5">
        <v>6299.6270496072539</v>
      </c>
      <c r="L245" s="5">
        <v>6804.1824662372564</v>
      </c>
      <c r="M245" s="5">
        <v>7254.6872226141895</v>
      </c>
      <c r="N245">
        <f t="shared" si="11"/>
        <v>504.55541663000258</v>
      </c>
      <c r="O245">
        <f t="shared" si="12"/>
        <v>450.50475637693307</v>
      </c>
    </row>
    <row r="246" spans="1:15" x14ac:dyDescent="0.25">
      <c r="A246" s="8" t="s">
        <v>10</v>
      </c>
      <c r="B246" s="7">
        <v>31</v>
      </c>
      <c r="C246" s="5">
        <v>5367.6075011863359</v>
      </c>
      <c r="D246" s="5">
        <v>5435.4505020605684</v>
      </c>
      <c r="E246" s="5">
        <v>5518.6278557874612</v>
      </c>
      <c r="I246">
        <v>243</v>
      </c>
      <c r="J246" s="4">
        <v>0.66575342465753429</v>
      </c>
      <c r="K246" s="5">
        <v>6309.3690346772346</v>
      </c>
      <c r="L246" s="5">
        <v>6805.5669726199267</v>
      </c>
      <c r="M246" s="5">
        <v>7284.8224996538229</v>
      </c>
      <c r="N246">
        <f t="shared" si="11"/>
        <v>496.19793794269208</v>
      </c>
      <c r="O246">
        <f t="shared" si="12"/>
        <v>479.25552703389621</v>
      </c>
    </row>
    <row r="247" spans="1:15" x14ac:dyDescent="0.25">
      <c r="A247" s="8" t="s">
        <v>19</v>
      </c>
      <c r="B247" s="7">
        <v>1</v>
      </c>
      <c r="C247" s="5">
        <v>5777.0444855143833</v>
      </c>
      <c r="D247" s="5">
        <v>5760.1821672153819</v>
      </c>
      <c r="E247" s="5">
        <v>5821.0680741411452</v>
      </c>
      <c r="I247">
        <v>244</v>
      </c>
      <c r="J247" s="4">
        <v>0.66849315068493154</v>
      </c>
      <c r="K247" s="5">
        <v>6341.4665293223225</v>
      </c>
      <c r="L247" s="5">
        <v>6841.3222131988077</v>
      </c>
      <c r="M247" s="5">
        <v>7300.1081844279797</v>
      </c>
      <c r="N247">
        <f t="shared" si="11"/>
        <v>499.85568387648527</v>
      </c>
      <c r="O247">
        <f t="shared" si="12"/>
        <v>458.78597122917199</v>
      </c>
    </row>
    <row r="248" spans="1:15" x14ac:dyDescent="0.25">
      <c r="A248" s="8" t="s">
        <v>19</v>
      </c>
      <c r="B248" s="7">
        <v>2</v>
      </c>
      <c r="C248" s="5">
        <v>2767.047045052379</v>
      </c>
      <c r="D248" s="5">
        <v>2943.1731159613846</v>
      </c>
      <c r="E248" s="5">
        <v>3034.7810659072566</v>
      </c>
      <c r="I248">
        <v>245</v>
      </c>
      <c r="J248" s="4">
        <v>0.67123287671232879</v>
      </c>
      <c r="K248" s="5">
        <v>6362.6898921501961</v>
      </c>
      <c r="L248" s="5">
        <v>6866.5075616936592</v>
      </c>
      <c r="M248" s="5">
        <v>7310.8138154090339</v>
      </c>
      <c r="N248">
        <f t="shared" si="11"/>
        <v>503.81766954346313</v>
      </c>
      <c r="O248">
        <f t="shared" si="12"/>
        <v>444.30625371537462</v>
      </c>
    </row>
    <row r="249" spans="1:15" x14ac:dyDescent="0.25">
      <c r="A249" s="8" t="s">
        <v>19</v>
      </c>
      <c r="B249" s="7">
        <v>3</v>
      </c>
      <c r="C249" s="5">
        <v>4541.9442880796305</v>
      </c>
      <c r="D249" s="5">
        <v>4902.3484525098793</v>
      </c>
      <c r="E249" s="5">
        <v>5052.234997489144</v>
      </c>
      <c r="I249">
        <v>246</v>
      </c>
      <c r="J249" s="4">
        <v>0.67397260273972603</v>
      </c>
      <c r="K249" s="5">
        <v>6403.5146962164108</v>
      </c>
      <c r="L249" s="5">
        <v>6882.9759725387557</v>
      </c>
      <c r="M249" s="5">
        <v>7314.6581335449373</v>
      </c>
      <c r="N249">
        <f t="shared" si="11"/>
        <v>479.46127632234493</v>
      </c>
      <c r="O249">
        <f t="shared" si="12"/>
        <v>431.68216100618156</v>
      </c>
    </row>
    <row r="250" spans="1:15" x14ac:dyDescent="0.25">
      <c r="A250" s="8" t="s">
        <v>19</v>
      </c>
      <c r="B250" s="7">
        <v>4</v>
      </c>
      <c r="C250" s="5">
        <v>4690.9569927428711</v>
      </c>
      <c r="D250" s="5">
        <v>4822.9103389199699</v>
      </c>
      <c r="E250" s="5">
        <v>4920.8832345260998</v>
      </c>
      <c r="I250">
        <v>247</v>
      </c>
      <c r="J250" s="4">
        <v>0.67671232876712328</v>
      </c>
      <c r="K250" s="5">
        <v>6414.6847970000927</v>
      </c>
      <c r="L250" s="5">
        <v>6884.2167778893672</v>
      </c>
      <c r="M250" s="5">
        <v>7351.8089803338407</v>
      </c>
      <c r="N250">
        <f t="shared" si="11"/>
        <v>469.53198088927456</v>
      </c>
      <c r="O250">
        <f t="shared" si="12"/>
        <v>467.59220244447351</v>
      </c>
    </row>
    <row r="251" spans="1:15" x14ac:dyDescent="0.25">
      <c r="A251" s="8" t="s">
        <v>19</v>
      </c>
      <c r="B251" s="7">
        <v>5</v>
      </c>
      <c r="C251" s="5">
        <v>5453.002345991692</v>
      </c>
      <c r="D251" s="5">
        <v>5486.4609180332627</v>
      </c>
      <c r="E251" s="5">
        <v>5556.1755425017109</v>
      </c>
      <c r="I251">
        <v>248</v>
      </c>
      <c r="J251" s="4">
        <v>0.67945205479452053</v>
      </c>
      <c r="K251" s="5">
        <v>6418.8287906833502</v>
      </c>
      <c r="L251" s="5">
        <v>6884.9358193732915</v>
      </c>
      <c r="M251" s="5">
        <v>7368.589459566716</v>
      </c>
      <c r="N251">
        <f t="shared" si="11"/>
        <v>466.10702868994122</v>
      </c>
      <c r="O251">
        <f t="shared" si="12"/>
        <v>483.65364019342451</v>
      </c>
    </row>
    <row r="252" spans="1:15" x14ac:dyDescent="0.25">
      <c r="A252" s="8" t="s">
        <v>19</v>
      </c>
      <c r="B252" s="7">
        <v>6</v>
      </c>
      <c r="C252" s="5">
        <v>5947.8836149268027</v>
      </c>
      <c r="D252" s="5">
        <v>5855.981010286574</v>
      </c>
      <c r="E252" s="5">
        <v>5882.0865468953052</v>
      </c>
      <c r="I252">
        <v>249</v>
      </c>
      <c r="J252" s="4">
        <v>0.68219178082191778</v>
      </c>
      <c r="K252" s="5">
        <v>6436.6036406908097</v>
      </c>
      <c r="L252" s="5">
        <v>6930.7651538516111</v>
      </c>
      <c r="M252" s="5">
        <v>7384.8831349008469</v>
      </c>
      <c r="N252">
        <f t="shared" si="11"/>
        <v>494.16151316080141</v>
      </c>
      <c r="O252">
        <f t="shared" si="12"/>
        <v>454.11798104923582</v>
      </c>
    </row>
    <row r="253" spans="1:15" x14ac:dyDescent="0.25">
      <c r="A253" s="8" t="s">
        <v>19</v>
      </c>
      <c r="B253" s="7">
        <v>7</v>
      </c>
      <c r="C253" s="5">
        <v>5419.4378192736476</v>
      </c>
      <c r="D253" s="5">
        <v>5449.8457331532081</v>
      </c>
      <c r="E253" s="5">
        <v>5536.3077886818428</v>
      </c>
      <c r="I253">
        <v>250</v>
      </c>
      <c r="J253" s="4">
        <v>0.68493150684931503</v>
      </c>
      <c r="K253" s="5">
        <v>6450.2228602851646</v>
      </c>
      <c r="L253" s="5">
        <v>6937.2507952252308</v>
      </c>
      <c r="M253" s="5">
        <v>7415.59449767771</v>
      </c>
      <c r="N253">
        <f t="shared" si="11"/>
        <v>487.02793494006619</v>
      </c>
      <c r="O253">
        <f t="shared" si="12"/>
        <v>478.34370245247919</v>
      </c>
    </row>
    <row r="254" spans="1:15" x14ac:dyDescent="0.25">
      <c r="A254" s="8" t="s">
        <v>19</v>
      </c>
      <c r="B254" s="7">
        <v>8</v>
      </c>
      <c r="C254" s="5">
        <v>5584.9672977210757</v>
      </c>
      <c r="D254" s="5">
        <v>5625.0362818359608</v>
      </c>
      <c r="E254" s="5">
        <v>5692.7564602538405</v>
      </c>
      <c r="I254">
        <v>251</v>
      </c>
      <c r="J254" s="4">
        <v>0.68767123287671228</v>
      </c>
      <c r="K254" s="5">
        <v>6460.7847219336327</v>
      </c>
      <c r="L254" s="5">
        <v>6963.0081479142318</v>
      </c>
      <c r="M254" s="5">
        <v>7435.0246993950823</v>
      </c>
      <c r="N254">
        <f t="shared" si="11"/>
        <v>502.22342598059913</v>
      </c>
      <c r="O254">
        <f t="shared" si="12"/>
        <v>472.01655148085047</v>
      </c>
    </row>
    <row r="255" spans="1:15" x14ac:dyDescent="0.25">
      <c r="A255" s="8" t="s">
        <v>19</v>
      </c>
      <c r="B255" s="7">
        <v>9</v>
      </c>
      <c r="C255" s="5">
        <v>3931.3177734924539</v>
      </c>
      <c r="D255" s="5">
        <v>3978.3252974524585</v>
      </c>
      <c r="E255" s="5">
        <v>4008.5460759713533</v>
      </c>
      <c r="I255">
        <v>252</v>
      </c>
      <c r="J255" s="4">
        <v>0.69041095890410964</v>
      </c>
      <c r="K255" s="5">
        <v>6469.1926153269524</v>
      </c>
      <c r="L255" s="5">
        <v>6972.8418900182878</v>
      </c>
      <c r="M255" s="5">
        <v>7440.2587507308162</v>
      </c>
      <c r="N255">
        <f t="shared" si="11"/>
        <v>503.64927469133545</v>
      </c>
      <c r="O255">
        <f t="shared" si="12"/>
        <v>467.41686071252843</v>
      </c>
    </row>
    <row r="256" spans="1:15" x14ac:dyDescent="0.25">
      <c r="A256" s="8" t="s">
        <v>19</v>
      </c>
      <c r="B256" s="7">
        <v>10</v>
      </c>
      <c r="C256" s="5">
        <v>4751.2534638235265</v>
      </c>
      <c r="D256" s="5">
        <v>4464.6716421594938</v>
      </c>
      <c r="E256" s="5">
        <v>4432.2656282103671</v>
      </c>
      <c r="I256">
        <v>253</v>
      </c>
      <c r="J256" s="4">
        <v>0.69315068493150689</v>
      </c>
      <c r="K256" s="5">
        <v>6477.6330018586887</v>
      </c>
      <c r="L256" s="5">
        <v>6975.3887205904139</v>
      </c>
      <c r="M256" s="5">
        <v>7446.288238813755</v>
      </c>
      <c r="N256">
        <f t="shared" si="11"/>
        <v>497.75571873172521</v>
      </c>
      <c r="O256">
        <f t="shared" si="12"/>
        <v>470.89951822334115</v>
      </c>
    </row>
    <row r="257" spans="1:15" x14ac:dyDescent="0.25">
      <c r="A257" s="8" t="s">
        <v>19</v>
      </c>
      <c r="B257" s="7">
        <v>11</v>
      </c>
      <c r="C257" s="5">
        <v>5474.1116251491694</v>
      </c>
      <c r="D257" s="5">
        <v>5515.6931008739193</v>
      </c>
      <c r="E257" s="5">
        <v>5594.2397221306201</v>
      </c>
      <c r="I257">
        <v>254</v>
      </c>
      <c r="J257" s="4">
        <v>0.69589041095890414</v>
      </c>
      <c r="K257" s="5">
        <v>6480.8670897476513</v>
      </c>
      <c r="L257" s="5">
        <v>6984.9147243655425</v>
      </c>
      <c r="M257" s="5">
        <v>7469.5535754548873</v>
      </c>
      <c r="N257">
        <f t="shared" si="11"/>
        <v>504.04763461789116</v>
      </c>
      <c r="O257">
        <f t="shared" si="12"/>
        <v>484.63885108934483</v>
      </c>
    </row>
    <row r="258" spans="1:15" x14ac:dyDescent="0.25">
      <c r="A258" s="8" t="s">
        <v>19</v>
      </c>
      <c r="B258" s="7">
        <v>12</v>
      </c>
      <c r="C258" s="5">
        <v>5004.9312722201576</v>
      </c>
      <c r="D258" s="5">
        <v>5020.9844549409208</v>
      </c>
      <c r="E258" s="5">
        <v>5084.5152282847084</v>
      </c>
      <c r="I258">
        <v>255</v>
      </c>
      <c r="J258" s="4">
        <v>0.69863013698630139</v>
      </c>
      <c r="K258" s="5">
        <v>6487.0196612217296</v>
      </c>
      <c r="L258" s="5">
        <v>7003.280167164914</v>
      </c>
      <c r="M258" s="5">
        <v>7480.7931898198949</v>
      </c>
      <c r="N258">
        <f t="shared" si="11"/>
        <v>516.2605059431844</v>
      </c>
      <c r="O258">
        <f t="shared" si="12"/>
        <v>477.51302265498089</v>
      </c>
    </row>
    <row r="259" spans="1:15" x14ac:dyDescent="0.25">
      <c r="A259" s="8" t="s">
        <v>19</v>
      </c>
      <c r="B259" s="7">
        <v>13</v>
      </c>
      <c r="C259" s="5">
        <v>6239.1333800562898</v>
      </c>
      <c r="D259" s="5">
        <v>6340.3631755014103</v>
      </c>
      <c r="E259" s="5">
        <v>6453.5597689873066</v>
      </c>
      <c r="I259">
        <v>256</v>
      </c>
      <c r="J259" s="4">
        <v>0.70136986301369864</v>
      </c>
      <c r="K259" s="5">
        <v>6500.8251383345741</v>
      </c>
      <c r="L259" s="5">
        <v>7020.4971947122976</v>
      </c>
      <c r="M259" s="5">
        <v>7485.7893024804216</v>
      </c>
      <c r="N259">
        <f t="shared" si="11"/>
        <v>519.67205637772349</v>
      </c>
      <c r="O259">
        <f t="shared" si="12"/>
        <v>465.29210776812397</v>
      </c>
    </row>
    <row r="260" spans="1:15" x14ac:dyDescent="0.25">
      <c r="A260" s="8" t="s">
        <v>19</v>
      </c>
      <c r="B260" s="7">
        <v>14</v>
      </c>
      <c r="C260" s="5">
        <v>6152.859135700397</v>
      </c>
      <c r="D260" s="5">
        <v>6217.5043833087293</v>
      </c>
      <c r="E260" s="5">
        <v>6297.408110277127</v>
      </c>
      <c r="I260">
        <v>257</v>
      </c>
      <c r="J260" s="4">
        <v>0.70410958904109588</v>
      </c>
      <c r="K260" s="5">
        <v>6548.8445095921234</v>
      </c>
      <c r="L260" s="5">
        <v>7028.576402686369</v>
      </c>
      <c r="M260" s="5">
        <v>7497.8209841015341</v>
      </c>
      <c r="N260">
        <f t="shared" ref="N260:N323" si="13">L260-K260</f>
        <v>479.73189309424561</v>
      </c>
      <c r="O260">
        <f t="shared" ref="O260:O323" si="14">M260-L260</f>
        <v>469.24458141516516</v>
      </c>
    </row>
    <row r="261" spans="1:15" x14ac:dyDescent="0.25">
      <c r="A261" s="8" t="s">
        <v>19</v>
      </c>
      <c r="B261" s="7">
        <v>15</v>
      </c>
      <c r="C261" s="5">
        <v>5791.2344761463464</v>
      </c>
      <c r="D261" s="5">
        <v>5616.8455321988404</v>
      </c>
      <c r="E261" s="5">
        <v>5631.2047140257819</v>
      </c>
      <c r="I261">
        <v>258</v>
      </c>
      <c r="J261" s="4">
        <v>0.70684931506849313</v>
      </c>
      <c r="K261" s="5">
        <v>6552.7005221751278</v>
      </c>
      <c r="L261" s="5">
        <v>7039.2363758393949</v>
      </c>
      <c r="M261" s="5">
        <v>7498.1337918256904</v>
      </c>
      <c r="N261">
        <f t="shared" si="13"/>
        <v>486.53585366426705</v>
      </c>
      <c r="O261">
        <f t="shared" si="14"/>
        <v>458.89741598629553</v>
      </c>
    </row>
    <row r="262" spans="1:15" x14ac:dyDescent="0.25">
      <c r="A262" s="8" t="s">
        <v>19</v>
      </c>
      <c r="B262" s="7">
        <v>16</v>
      </c>
      <c r="C262" s="5">
        <v>5567.8063992628595</v>
      </c>
      <c r="D262" s="5">
        <v>5309.8664814292242</v>
      </c>
      <c r="E262" s="5">
        <v>5346.7606226917451</v>
      </c>
      <c r="I262">
        <v>259</v>
      </c>
      <c r="J262" s="4">
        <v>0.70958904109589038</v>
      </c>
      <c r="K262" s="5">
        <v>6567.3738760223132</v>
      </c>
      <c r="L262" s="5">
        <v>7068.1897154542639</v>
      </c>
      <c r="M262" s="5">
        <v>7507.179960067253</v>
      </c>
      <c r="N262">
        <f t="shared" si="13"/>
        <v>500.81583943195074</v>
      </c>
      <c r="O262">
        <f t="shared" si="14"/>
        <v>438.99024461298904</v>
      </c>
    </row>
    <row r="263" spans="1:15" x14ac:dyDescent="0.25">
      <c r="A263" s="8" t="s">
        <v>19</v>
      </c>
      <c r="B263" s="7">
        <v>17</v>
      </c>
      <c r="C263" s="5">
        <v>3894.9735024344809</v>
      </c>
      <c r="D263" s="5">
        <v>3862.1091079494145</v>
      </c>
      <c r="E263" s="5">
        <v>3811.443916676697</v>
      </c>
      <c r="I263">
        <v>260</v>
      </c>
      <c r="J263" s="4">
        <v>0.71232876712328763</v>
      </c>
      <c r="K263" s="5">
        <v>6584.6146344623703</v>
      </c>
      <c r="L263" s="5">
        <v>7096.2286156754635</v>
      </c>
      <c r="M263" s="5">
        <v>7553.9079701671108</v>
      </c>
      <c r="N263">
        <f t="shared" si="13"/>
        <v>511.61398121309321</v>
      </c>
      <c r="O263">
        <f t="shared" si="14"/>
        <v>457.67935449164725</v>
      </c>
    </row>
    <row r="264" spans="1:15" x14ac:dyDescent="0.25">
      <c r="A264" s="8" t="s">
        <v>19</v>
      </c>
      <c r="B264" s="7">
        <v>18</v>
      </c>
      <c r="C264" s="5">
        <v>5955.4478932661768</v>
      </c>
      <c r="D264" s="5">
        <v>6091.2265134765585</v>
      </c>
      <c r="E264" s="5">
        <v>6193.1649431582155</v>
      </c>
      <c r="I264">
        <v>261</v>
      </c>
      <c r="J264" s="4">
        <v>0.71506849315068488</v>
      </c>
      <c r="K264" s="5">
        <v>6601.7923995814308</v>
      </c>
      <c r="L264" s="5">
        <v>7134.4790193603221</v>
      </c>
      <c r="M264" s="5">
        <v>7591.4485743283949</v>
      </c>
      <c r="N264">
        <f t="shared" si="13"/>
        <v>532.68661977889133</v>
      </c>
      <c r="O264">
        <f t="shared" si="14"/>
        <v>456.96955496807277</v>
      </c>
    </row>
    <row r="265" spans="1:15" x14ac:dyDescent="0.25">
      <c r="A265" s="8" t="s">
        <v>19</v>
      </c>
      <c r="B265" s="7">
        <v>19</v>
      </c>
      <c r="C265" s="5">
        <v>5288.83732469397</v>
      </c>
      <c r="D265" s="5">
        <v>5351.3932352245502</v>
      </c>
      <c r="E265" s="5">
        <v>5424.3930398087978</v>
      </c>
      <c r="I265">
        <v>262</v>
      </c>
      <c r="J265" s="4">
        <v>0.71780821917808224</v>
      </c>
      <c r="K265" s="5">
        <v>6637.6686178339769</v>
      </c>
      <c r="L265" s="5">
        <v>7146.0866397565442</v>
      </c>
      <c r="M265" s="5">
        <v>7643.3503946139026</v>
      </c>
      <c r="N265">
        <f t="shared" si="13"/>
        <v>508.41802192256728</v>
      </c>
      <c r="O265">
        <f t="shared" si="14"/>
        <v>497.26375485735844</v>
      </c>
    </row>
    <row r="266" spans="1:15" x14ac:dyDescent="0.25">
      <c r="A266" s="8" t="s">
        <v>19</v>
      </c>
      <c r="B266" s="7">
        <v>20</v>
      </c>
      <c r="C266" s="5">
        <v>5592.2810822822503</v>
      </c>
      <c r="D266" s="5">
        <v>5667.9052076825064</v>
      </c>
      <c r="E266" s="5">
        <v>5746.589927371162</v>
      </c>
      <c r="I266">
        <v>263</v>
      </c>
      <c r="J266" s="4">
        <v>0.72054794520547949</v>
      </c>
      <c r="K266" s="5">
        <v>6655.4523852276543</v>
      </c>
      <c r="L266" s="5">
        <v>7158.169225164369</v>
      </c>
      <c r="M266" s="5">
        <v>7654.6186752216236</v>
      </c>
      <c r="N266">
        <f t="shared" si="13"/>
        <v>502.71683993671468</v>
      </c>
      <c r="O266">
        <f t="shared" si="14"/>
        <v>496.44945005725458</v>
      </c>
    </row>
    <row r="267" spans="1:15" x14ac:dyDescent="0.25">
      <c r="A267" s="8" t="s">
        <v>19</v>
      </c>
      <c r="B267" s="7">
        <v>21</v>
      </c>
      <c r="C267" s="5">
        <v>5621.6092679549183</v>
      </c>
      <c r="D267" s="5">
        <v>5679.3619524135938</v>
      </c>
      <c r="E267" s="5">
        <v>5750.5246449120423</v>
      </c>
      <c r="I267">
        <v>264</v>
      </c>
      <c r="J267" s="4">
        <v>0.72328767123287674</v>
      </c>
      <c r="K267" s="5">
        <v>6656.3144731744651</v>
      </c>
      <c r="L267" s="5">
        <v>7161.5742030939582</v>
      </c>
      <c r="M267" s="5">
        <v>7657.059659231465</v>
      </c>
      <c r="N267">
        <f t="shared" si="13"/>
        <v>505.25972991949311</v>
      </c>
      <c r="O267">
        <f t="shared" si="14"/>
        <v>495.48545613750684</v>
      </c>
    </row>
    <row r="268" spans="1:15" x14ac:dyDescent="0.25">
      <c r="A268" s="8" t="s">
        <v>19</v>
      </c>
      <c r="B268" s="7">
        <v>22</v>
      </c>
      <c r="C268" s="5">
        <v>5143.749276606206</v>
      </c>
      <c r="D268" s="5">
        <v>5158.0787995512474</v>
      </c>
      <c r="E268" s="5">
        <v>5220.5799145381825</v>
      </c>
      <c r="I268">
        <v>265</v>
      </c>
      <c r="J268" s="4">
        <v>0.72602739726027399</v>
      </c>
      <c r="K268" s="5">
        <v>6662.1881592044556</v>
      </c>
      <c r="L268" s="5">
        <v>7179.1461265867583</v>
      </c>
      <c r="M268" s="5">
        <v>7705.8642687997853</v>
      </c>
      <c r="N268">
        <f t="shared" si="13"/>
        <v>516.95796738230274</v>
      </c>
      <c r="O268">
        <f t="shared" si="14"/>
        <v>526.71814221302702</v>
      </c>
    </row>
    <row r="269" spans="1:15" x14ac:dyDescent="0.25">
      <c r="A269" s="8" t="s">
        <v>19</v>
      </c>
      <c r="B269" s="7">
        <v>23</v>
      </c>
      <c r="C269" s="5">
        <v>4800.0979523464557</v>
      </c>
      <c r="D269" s="5">
        <v>4987.9745699274026</v>
      </c>
      <c r="E269" s="5">
        <v>5216.6691291935749</v>
      </c>
      <c r="I269">
        <v>266</v>
      </c>
      <c r="J269" s="4">
        <v>0.72876712328767124</v>
      </c>
      <c r="K269" s="5">
        <v>6662.2221223027846</v>
      </c>
      <c r="L269" s="5">
        <v>7212.4361908361971</v>
      </c>
      <c r="M269" s="5">
        <v>7708.2725415307214</v>
      </c>
      <c r="N269">
        <f t="shared" si="13"/>
        <v>550.2140685334125</v>
      </c>
      <c r="O269">
        <f t="shared" si="14"/>
        <v>495.8363506945243</v>
      </c>
    </row>
    <row r="270" spans="1:15" x14ac:dyDescent="0.25">
      <c r="A270" s="8" t="s">
        <v>19</v>
      </c>
      <c r="B270" s="7">
        <v>24</v>
      </c>
      <c r="C270" s="5">
        <v>5519.752609135252</v>
      </c>
      <c r="D270" s="5">
        <v>5532.0734172806478</v>
      </c>
      <c r="E270" s="5">
        <v>5609.3315754538307</v>
      </c>
      <c r="I270">
        <v>267</v>
      </c>
      <c r="J270" s="4">
        <v>0.73150684931506849</v>
      </c>
      <c r="K270" s="5">
        <v>6674.5044720397527</v>
      </c>
      <c r="L270" s="5">
        <v>7223.2992633073227</v>
      </c>
      <c r="M270" s="5">
        <v>7708.632625611026</v>
      </c>
      <c r="N270">
        <f t="shared" si="13"/>
        <v>548.79479126756996</v>
      </c>
      <c r="O270">
        <f t="shared" si="14"/>
        <v>485.33336230370332</v>
      </c>
    </row>
    <row r="271" spans="1:15" x14ac:dyDescent="0.25">
      <c r="A271" s="8" t="s">
        <v>19</v>
      </c>
      <c r="B271" s="7">
        <v>25</v>
      </c>
      <c r="C271" s="5">
        <v>6056.0930388142478</v>
      </c>
      <c r="D271" s="5">
        <v>6114.7241245376536</v>
      </c>
      <c r="E271" s="5">
        <v>6197.5432447781495</v>
      </c>
      <c r="I271">
        <v>268</v>
      </c>
      <c r="J271" s="4">
        <v>0.73424657534246573</v>
      </c>
      <c r="K271" s="5">
        <v>6689.4605451937678</v>
      </c>
      <c r="L271" s="5">
        <v>7245.59663764371</v>
      </c>
      <c r="M271" s="5">
        <v>7713.8174600237071</v>
      </c>
      <c r="N271">
        <f t="shared" si="13"/>
        <v>556.13609244994223</v>
      </c>
      <c r="O271">
        <f t="shared" si="14"/>
        <v>468.22082237999712</v>
      </c>
    </row>
    <row r="272" spans="1:15" x14ac:dyDescent="0.25">
      <c r="A272" s="8" t="s">
        <v>19</v>
      </c>
      <c r="B272" s="7">
        <v>26</v>
      </c>
      <c r="C272" s="5">
        <v>5326.4623254492726</v>
      </c>
      <c r="D272" s="5">
        <v>5393.7726606726064</v>
      </c>
      <c r="E272" s="5">
        <v>5466.5556258545257</v>
      </c>
      <c r="I272">
        <v>269</v>
      </c>
      <c r="J272" s="4">
        <v>0.73698630136986298</v>
      </c>
      <c r="K272" s="5">
        <v>6698.4763909365574</v>
      </c>
      <c r="L272" s="5">
        <v>7274.085856861162</v>
      </c>
      <c r="M272" s="5">
        <v>7754.0929539610624</v>
      </c>
      <c r="N272">
        <f t="shared" si="13"/>
        <v>575.60946592460459</v>
      </c>
      <c r="O272">
        <f t="shared" si="14"/>
        <v>480.00709709990042</v>
      </c>
    </row>
    <row r="273" spans="1:15" x14ac:dyDescent="0.25">
      <c r="A273" s="8" t="s">
        <v>19</v>
      </c>
      <c r="B273" s="7">
        <v>27</v>
      </c>
      <c r="C273" s="5">
        <v>4943.1761370659297</v>
      </c>
      <c r="D273" s="5">
        <v>5004.6779207523832</v>
      </c>
      <c r="E273" s="5">
        <v>5120.6654732826828</v>
      </c>
      <c r="I273">
        <v>270</v>
      </c>
      <c r="J273" s="4">
        <v>0.73972602739726023</v>
      </c>
      <c r="K273" s="5">
        <v>6699.3684845845673</v>
      </c>
      <c r="L273" s="5">
        <v>7280.6807357214166</v>
      </c>
      <c r="M273" s="5">
        <v>7755.8223394984961</v>
      </c>
      <c r="N273">
        <f t="shared" si="13"/>
        <v>581.31225113684923</v>
      </c>
      <c r="O273">
        <f t="shared" si="14"/>
        <v>475.14160377707958</v>
      </c>
    </row>
    <row r="274" spans="1:15" x14ac:dyDescent="0.25">
      <c r="A274" s="8" t="s">
        <v>19</v>
      </c>
      <c r="B274" s="7">
        <v>28</v>
      </c>
      <c r="C274" s="5">
        <v>5931.2415884188667</v>
      </c>
      <c r="D274" s="5">
        <v>6037.9813564132382</v>
      </c>
      <c r="E274" s="5">
        <v>6143.3584387202209</v>
      </c>
      <c r="I274">
        <v>271</v>
      </c>
      <c r="J274" s="4">
        <v>0.74246575342465748</v>
      </c>
      <c r="K274" s="5">
        <v>6701.8601093962898</v>
      </c>
      <c r="L274" s="5">
        <v>7305.3143305396043</v>
      </c>
      <c r="M274" s="5">
        <v>7765.7469358686139</v>
      </c>
      <c r="N274">
        <f t="shared" si="13"/>
        <v>603.4542211433145</v>
      </c>
      <c r="O274">
        <f t="shared" si="14"/>
        <v>460.43260532900968</v>
      </c>
    </row>
    <row r="275" spans="1:15" x14ac:dyDescent="0.25">
      <c r="A275" s="8" t="s">
        <v>19</v>
      </c>
      <c r="B275" s="7">
        <v>29</v>
      </c>
      <c r="C275" s="5">
        <v>6146.8387977190287</v>
      </c>
      <c r="D275" s="5">
        <v>6203.8885447914472</v>
      </c>
      <c r="E275" s="5">
        <v>6291.9661074205578</v>
      </c>
      <c r="I275">
        <v>272</v>
      </c>
      <c r="J275" s="4">
        <v>0.74520547945205484</v>
      </c>
      <c r="K275" s="5">
        <v>6702.9248986671118</v>
      </c>
      <c r="L275" s="5">
        <v>7311.3530612186441</v>
      </c>
      <c r="M275" s="5">
        <v>7850.8233781965209</v>
      </c>
      <c r="N275">
        <f t="shared" si="13"/>
        <v>608.4281625515323</v>
      </c>
      <c r="O275">
        <f t="shared" si="14"/>
        <v>539.47031697787679</v>
      </c>
    </row>
    <row r="276" spans="1:15" x14ac:dyDescent="0.25">
      <c r="A276" s="8" t="s">
        <v>19</v>
      </c>
      <c r="B276" s="7">
        <v>30</v>
      </c>
      <c r="C276" s="5">
        <v>3897.6605976417777</v>
      </c>
      <c r="D276" s="5">
        <v>4295.4413411068235</v>
      </c>
      <c r="E276" s="5">
        <v>4471.1082781919649</v>
      </c>
      <c r="I276">
        <v>273</v>
      </c>
      <c r="J276" s="4">
        <v>0.74794520547945209</v>
      </c>
      <c r="K276" s="5">
        <v>6719.0014027442194</v>
      </c>
      <c r="L276" s="5">
        <v>7319.7539039358708</v>
      </c>
      <c r="M276" s="5">
        <v>7853.2412331700252</v>
      </c>
      <c r="N276">
        <f t="shared" si="13"/>
        <v>600.75250119165139</v>
      </c>
      <c r="O276">
        <f t="shared" si="14"/>
        <v>533.48732923415446</v>
      </c>
    </row>
    <row r="277" spans="1:15" x14ac:dyDescent="0.25">
      <c r="A277" s="8" t="s">
        <v>12</v>
      </c>
      <c r="B277" s="7">
        <v>1</v>
      </c>
      <c r="C277" s="5">
        <v>6049.9640994359142</v>
      </c>
      <c r="D277" s="5">
        <v>6305.6919680365318</v>
      </c>
      <c r="E277" s="5">
        <v>6466.6849682407337</v>
      </c>
      <c r="I277">
        <v>274</v>
      </c>
      <c r="J277" s="4">
        <v>0.75068493150684934</v>
      </c>
      <c r="K277" s="5">
        <v>6723.7515747983416</v>
      </c>
      <c r="L277" s="5">
        <v>7323.4235651985327</v>
      </c>
      <c r="M277" s="5">
        <v>7858.7920533994948</v>
      </c>
      <c r="N277">
        <f t="shared" si="13"/>
        <v>599.67199040019113</v>
      </c>
      <c r="O277">
        <f t="shared" si="14"/>
        <v>535.36848820096202</v>
      </c>
    </row>
    <row r="278" spans="1:15" x14ac:dyDescent="0.25">
      <c r="A278" s="8" t="s">
        <v>12</v>
      </c>
      <c r="B278" s="7">
        <v>2</v>
      </c>
      <c r="C278" s="5">
        <v>6584.6146344623703</v>
      </c>
      <c r="D278" s="5">
        <v>6733.9803913011128</v>
      </c>
      <c r="E278" s="5">
        <v>6855.6569104378141</v>
      </c>
      <c r="I278">
        <v>275</v>
      </c>
      <c r="J278" s="4">
        <v>0.75342465753424659</v>
      </c>
      <c r="K278" s="5">
        <v>6750.5504108016066</v>
      </c>
      <c r="L278" s="5">
        <v>7327.1223952663604</v>
      </c>
      <c r="M278" s="5">
        <v>7867.1459640235043</v>
      </c>
      <c r="N278">
        <f t="shared" si="13"/>
        <v>576.57198446475377</v>
      </c>
      <c r="O278">
        <f t="shared" si="14"/>
        <v>540.02356875714395</v>
      </c>
    </row>
    <row r="279" spans="1:15" x14ac:dyDescent="0.25">
      <c r="A279" s="8" t="s">
        <v>12</v>
      </c>
      <c r="B279" s="7">
        <v>3</v>
      </c>
      <c r="C279" s="5">
        <v>5594.7811419629434</v>
      </c>
      <c r="D279" s="5">
        <v>5702.7153465539959</v>
      </c>
      <c r="E279" s="5">
        <v>5790.1350376053379</v>
      </c>
      <c r="I279">
        <v>276</v>
      </c>
      <c r="J279" s="4">
        <v>0.75616438356164384</v>
      </c>
      <c r="K279" s="5">
        <v>6770.6920822521024</v>
      </c>
      <c r="L279" s="5">
        <v>7344.2216823120616</v>
      </c>
      <c r="M279" s="5">
        <v>7906.9646366620436</v>
      </c>
      <c r="N279">
        <f t="shared" si="13"/>
        <v>573.52960005995919</v>
      </c>
      <c r="O279">
        <f t="shared" si="14"/>
        <v>562.74295434998203</v>
      </c>
    </row>
    <row r="280" spans="1:15" x14ac:dyDescent="0.25">
      <c r="A280" s="8" t="s">
        <v>12</v>
      </c>
      <c r="B280" s="7">
        <v>4</v>
      </c>
      <c r="C280" s="5">
        <v>4833.1234341613963</v>
      </c>
      <c r="D280" s="5">
        <v>4858.294017427459</v>
      </c>
      <c r="E280" s="5">
        <v>4926.7584723785585</v>
      </c>
      <c r="I280">
        <v>277</v>
      </c>
      <c r="J280" s="4">
        <v>0.75890410958904109</v>
      </c>
      <c r="K280" s="5">
        <v>6776.9062064224017</v>
      </c>
      <c r="L280" s="5">
        <v>7372.4431463997935</v>
      </c>
      <c r="M280" s="5">
        <v>7915.6303781292263</v>
      </c>
      <c r="N280">
        <f t="shared" si="13"/>
        <v>595.53693997739174</v>
      </c>
      <c r="O280">
        <f t="shared" si="14"/>
        <v>543.18723172943282</v>
      </c>
    </row>
    <row r="281" spans="1:15" x14ac:dyDescent="0.25">
      <c r="A281" s="8" t="s">
        <v>12</v>
      </c>
      <c r="B281" s="7">
        <v>5</v>
      </c>
      <c r="C281" s="5">
        <v>4740.9275538550974</v>
      </c>
      <c r="D281" s="5">
        <v>4885.7857654484105</v>
      </c>
      <c r="E281" s="5">
        <v>4973.1544716222525</v>
      </c>
      <c r="I281">
        <v>278</v>
      </c>
      <c r="J281" s="4">
        <v>0.76164383561643834</v>
      </c>
      <c r="K281" s="5">
        <v>6780.1970532953528</v>
      </c>
      <c r="L281" s="5">
        <v>7392.2402957566883</v>
      </c>
      <c r="M281" s="5">
        <v>7931.0628605082384</v>
      </c>
      <c r="N281">
        <f t="shared" si="13"/>
        <v>612.04324246133547</v>
      </c>
      <c r="O281">
        <f t="shared" si="14"/>
        <v>538.82256475155009</v>
      </c>
    </row>
    <row r="282" spans="1:15" x14ac:dyDescent="0.25">
      <c r="A282" s="8" t="s">
        <v>12</v>
      </c>
      <c r="B282" s="7">
        <v>6</v>
      </c>
      <c r="C282" s="5">
        <v>5323.4043960493327</v>
      </c>
      <c r="D282" s="5">
        <v>5488.7609205196022</v>
      </c>
      <c r="E282" s="5">
        <v>5590.5337855715261</v>
      </c>
      <c r="I282">
        <v>279</v>
      </c>
      <c r="J282" s="4">
        <v>0.76438356164383559</v>
      </c>
      <c r="K282" s="5">
        <v>6781.4899660995288</v>
      </c>
      <c r="L282" s="5">
        <v>7394.007633045996</v>
      </c>
      <c r="M282" s="5">
        <v>7966.7349912261743</v>
      </c>
      <c r="N282">
        <f t="shared" si="13"/>
        <v>612.51766694646722</v>
      </c>
      <c r="O282">
        <f t="shared" si="14"/>
        <v>572.72735818017827</v>
      </c>
    </row>
    <row r="283" spans="1:15" x14ac:dyDescent="0.25">
      <c r="A283" s="8" t="s">
        <v>12</v>
      </c>
      <c r="B283" s="7">
        <v>7</v>
      </c>
      <c r="C283" s="5">
        <v>4423.1820999740048</v>
      </c>
      <c r="D283" s="5">
        <v>5333.1359786078319</v>
      </c>
      <c r="E283" s="5">
        <v>6025.6386844374319</v>
      </c>
      <c r="I283">
        <v>280</v>
      </c>
      <c r="J283" s="4">
        <v>0.76712328767123283</v>
      </c>
      <c r="K283" s="5">
        <v>6787.2272978745495</v>
      </c>
      <c r="L283" s="5">
        <v>7405.2559686228851</v>
      </c>
      <c r="M283" s="5">
        <v>7976.2219847016822</v>
      </c>
      <c r="N283">
        <f t="shared" si="13"/>
        <v>618.02867074833557</v>
      </c>
      <c r="O283">
        <f t="shared" si="14"/>
        <v>570.96601607879711</v>
      </c>
    </row>
    <row r="284" spans="1:15" x14ac:dyDescent="0.25">
      <c r="A284" s="8" t="s">
        <v>12</v>
      </c>
      <c r="B284" s="7">
        <v>8</v>
      </c>
      <c r="C284" s="5">
        <v>5397.6630037137984</v>
      </c>
      <c r="D284" s="5">
        <v>6275.1148835286767</v>
      </c>
      <c r="E284" s="5">
        <v>6953.5543316736621</v>
      </c>
      <c r="I284">
        <v>281</v>
      </c>
      <c r="J284" s="4">
        <v>0.76986301369863008</v>
      </c>
      <c r="K284" s="5">
        <v>6801.6627628000642</v>
      </c>
      <c r="L284" s="5">
        <v>7408.3935693457679</v>
      </c>
      <c r="M284" s="5">
        <v>7999.7523661521336</v>
      </c>
      <c r="N284">
        <f t="shared" si="13"/>
        <v>606.73080654570367</v>
      </c>
      <c r="O284">
        <f t="shared" si="14"/>
        <v>591.35879680636572</v>
      </c>
    </row>
    <row r="285" spans="1:15" x14ac:dyDescent="0.25">
      <c r="A285" s="8" t="s">
        <v>12</v>
      </c>
      <c r="B285" s="7">
        <v>9</v>
      </c>
      <c r="C285" s="5">
        <v>5833.3800110501361</v>
      </c>
      <c r="D285" s="5">
        <v>5887.9282315046439</v>
      </c>
      <c r="E285" s="5">
        <v>6343.6460120600204</v>
      </c>
      <c r="I285">
        <v>282</v>
      </c>
      <c r="J285" s="4">
        <v>0.77260273972602744</v>
      </c>
      <c r="K285" s="5">
        <v>6810.0311429987196</v>
      </c>
      <c r="L285" s="5">
        <v>7438.1893509555739</v>
      </c>
      <c r="M285" s="5">
        <v>8036.4925810563436</v>
      </c>
      <c r="N285">
        <f t="shared" si="13"/>
        <v>628.15820795685431</v>
      </c>
      <c r="O285">
        <f t="shared" si="14"/>
        <v>598.30323010076972</v>
      </c>
    </row>
    <row r="286" spans="1:15" x14ac:dyDescent="0.25">
      <c r="A286" s="8" t="s">
        <v>12</v>
      </c>
      <c r="B286" s="7">
        <v>10</v>
      </c>
      <c r="C286" s="5">
        <v>5173.1541552469716</v>
      </c>
      <c r="D286" s="5">
        <v>5448.1855256645067</v>
      </c>
      <c r="E286" s="5">
        <v>6195.9823736755097</v>
      </c>
      <c r="I286">
        <v>283</v>
      </c>
      <c r="J286" s="4">
        <v>0.77534246575342469</v>
      </c>
      <c r="K286" s="5">
        <v>6814.0404131997129</v>
      </c>
      <c r="L286" s="5">
        <v>7450.5408583114404</v>
      </c>
      <c r="M286" s="5">
        <v>8053.7935609087071</v>
      </c>
      <c r="N286">
        <f t="shared" si="13"/>
        <v>636.50044511172746</v>
      </c>
      <c r="O286">
        <f t="shared" si="14"/>
        <v>603.25270259726676</v>
      </c>
    </row>
    <row r="287" spans="1:15" x14ac:dyDescent="0.25">
      <c r="A287" s="8" t="s">
        <v>12</v>
      </c>
      <c r="B287" s="7">
        <v>11</v>
      </c>
      <c r="C287" s="5">
        <v>5260.4379810316859</v>
      </c>
      <c r="D287" s="5">
        <v>5396.8440388370218</v>
      </c>
      <c r="E287" s="5">
        <v>6025.9180080237238</v>
      </c>
      <c r="I287">
        <v>284</v>
      </c>
      <c r="J287" s="4">
        <v>0.77808219178082194</v>
      </c>
      <c r="K287" s="5">
        <v>6823.8790199261784</v>
      </c>
      <c r="L287" s="5">
        <v>7461.6616386293135</v>
      </c>
      <c r="M287" s="5">
        <v>8056.6364623425507</v>
      </c>
      <c r="N287">
        <f t="shared" si="13"/>
        <v>637.78261870313509</v>
      </c>
      <c r="O287">
        <f t="shared" si="14"/>
        <v>594.97482371323713</v>
      </c>
    </row>
    <row r="288" spans="1:15" x14ac:dyDescent="0.25">
      <c r="A288" s="8" t="s">
        <v>12</v>
      </c>
      <c r="B288" s="7">
        <v>12</v>
      </c>
      <c r="C288" s="5">
        <v>4685.5159705381957</v>
      </c>
      <c r="D288" s="5">
        <v>5391.177318193113</v>
      </c>
      <c r="E288" s="5">
        <v>5835.2264353585451</v>
      </c>
      <c r="I288">
        <v>285</v>
      </c>
      <c r="J288" s="4">
        <v>0.78082191780821919</v>
      </c>
      <c r="K288" s="5">
        <v>6830.2160158180959</v>
      </c>
      <c r="L288" s="5">
        <v>7465.8775116359684</v>
      </c>
      <c r="M288" s="5">
        <v>8099.1141590221596</v>
      </c>
      <c r="N288">
        <f t="shared" si="13"/>
        <v>635.66149581787249</v>
      </c>
      <c r="O288">
        <f t="shared" si="14"/>
        <v>633.23664738619118</v>
      </c>
    </row>
    <row r="289" spans="1:15" x14ac:dyDescent="0.25">
      <c r="A289" s="8" t="s">
        <v>12</v>
      </c>
      <c r="B289" s="7">
        <v>13</v>
      </c>
      <c r="C289" s="5">
        <v>4726.516171379084</v>
      </c>
      <c r="D289" s="5">
        <v>4799.3172453719417</v>
      </c>
      <c r="E289" s="5">
        <v>4872.5602478439541</v>
      </c>
      <c r="I289">
        <v>286</v>
      </c>
      <c r="J289" s="4">
        <v>0.78356164383561644</v>
      </c>
      <c r="K289" s="5">
        <v>6835.6488814477416</v>
      </c>
      <c r="L289" s="5">
        <v>7478.3681619468225</v>
      </c>
      <c r="M289" s="5">
        <v>8105.8136834084289</v>
      </c>
      <c r="N289">
        <f t="shared" si="13"/>
        <v>642.71928049908092</v>
      </c>
      <c r="O289">
        <f t="shared" si="14"/>
        <v>627.4455214616064</v>
      </c>
    </row>
    <row r="290" spans="1:15" x14ac:dyDescent="0.25">
      <c r="A290" s="8" t="s">
        <v>12</v>
      </c>
      <c r="B290" s="7">
        <v>14</v>
      </c>
      <c r="C290" s="5">
        <v>4657.5347574142725</v>
      </c>
      <c r="D290" s="5">
        <v>5034.726732078685</v>
      </c>
      <c r="E290" s="5">
        <v>5198.1128106827855</v>
      </c>
      <c r="I290">
        <v>287</v>
      </c>
      <c r="J290" s="4">
        <v>0.78630136986301369</v>
      </c>
      <c r="K290" s="5">
        <v>6840.7747825034676</v>
      </c>
      <c r="L290" s="5">
        <v>7484.5118987839269</v>
      </c>
      <c r="M290" s="5">
        <v>8133.7885222616205</v>
      </c>
      <c r="N290">
        <f t="shared" si="13"/>
        <v>643.7371162804593</v>
      </c>
      <c r="O290">
        <f t="shared" si="14"/>
        <v>649.27662347769365</v>
      </c>
    </row>
    <row r="291" spans="1:15" x14ac:dyDescent="0.25">
      <c r="A291" s="8" t="s">
        <v>12</v>
      </c>
      <c r="B291" s="7">
        <v>15</v>
      </c>
      <c r="C291" s="5">
        <v>5984.7161148839987</v>
      </c>
      <c r="D291" s="5">
        <v>6984.9147243655425</v>
      </c>
      <c r="E291" s="5">
        <v>7754.0929539610624</v>
      </c>
      <c r="I291">
        <v>288</v>
      </c>
      <c r="J291" s="4">
        <v>0.78904109589041094</v>
      </c>
      <c r="K291" s="5">
        <v>6844.3268712149111</v>
      </c>
      <c r="L291" s="5">
        <v>7488.8670931996567</v>
      </c>
      <c r="M291" s="5">
        <v>8168.4492564881912</v>
      </c>
      <c r="N291">
        <f t="shared" si="13"/>
        <v>644.54022198474559</v>
      </c>
      <c r="O291">
        <f t="shared" si="14"/>
        <v>679.5821632885345</v>
      </c>
    </row>
    <row r="292" spans="1:15" x14ac:dyDescent="0.25">
      <c r="A292" s="8" t="s">
        <v>12</v>
      </c>
      <c r="B292" s="7">
        <v>16</v>
      </c>
      <c r="C292" s="5">
        <v>5086.0023967342313</v>
      </c>
      <c r="D292" s="5">
        <v>5176.8923655337712</v>
      </c>
      <c r="E292" s="5">
        <v>5268.6832526514409</v>
      </c>
      <c r="I292">
        <v>289</v>
      </c>
      <c r="J292" s="4">
        <v>0.79178082191780819</v>
      </c>
      <c r="K292" s="5">
        <v>6846.9013667558102</v>
      </c>
      <c r="L292" s="5">
        <v>7553.6785851002351</v>
      </c>
      <c r="M292" s="5">
        <v>8189.4523849168363</v>
      </c>
      <c r="N292">
        <f t="shared" si="13"/>
        <v>706.77721834442491</v>
      </c>
      <c r="O292">
        <f t="shared" si="14"/>
        <v>635.77379981660124</v>
      </c>
    </row>
    <row r="293" spans="1:15" x14ac:dyDescent="0.25">
      <c r="A293" s="8" t="s">
        <v>12</v>
      </c>
      <c r="B293" s="7">
        <v>17</v>
      </c>
      <c r="C293" s="5">
        <v>4833.0343380897248</v>
      </c>
      <c r="D293" s="5">
        <v>4874.675891799805</v>
      </c>
      <c r="E293" s="5">
        <v>4946.4182641552907</v>
      </c>
      <c r="I293">
        <v>290</v>
      </c>
      <c r="J293" s="4">
        <v>0.79452054794520544</v>
      </c>
      <c r="K293" s="5">
        <v>6852.1048989762094</v>
      </c>
      <c r="L293" s="5">
        <v>7564.8261913754868</v>
      </c>
      <c r="M293" s="5">
        <v>8224.4149579594086</v>
      </c>
      <c r="N293">
        <f t="shared" si="13"/>
        <v>712.72129239927744</v>
      </c>
      <c r="O293">
        <f t="shared" si="14"/>
        <v>659.58876658392182</v>
      </c>
    </row>
    <row r="294" spans="1:15" x14ac:dyDescent="0.25">
      <c r="A294" s="8" t="s">
        <v>12</v>
      </c>
      <c r="B294" s="7">
        <v>18</v>
      </c>
      <c r="C294" s="5">
        <v>5032.3375444847516</v>
      </c>
      <c r="D294" s="5">
        <v>5121.5546276492496</v>
      </c>
      <c r="E294" s="5">
        <v>5194.0847847371733</v>
      </c>
      <c r="I294">
        <v>291</v>
      </c>
      <c r="J294" s="4">
        <v>0.79726027397260268</v>
      </c>
      <c r="K294" s="5">
        <v>6864.2515308416441</v>
      </c>
      <c r="L294" s="5">
        <v>7565.6027380250889</v>
      </c>
      <c r="M294" s="5">
        <v>8226.599530513362</v>
      </c>
      <c r="N294">
        <f t="shared" si="13"/>
        <v>701.35120718344479</v>
      </c>
      <c r="O294">
        <f t="shared" si="14"/>
        <v>660.99679248827306</v>
      </c>
    </row>
    <row r="295" spans="1:15" x14ac:dyDescent="0.25">
      <c r="A295" s="8" t="s">
        <v>12</v>
      </c>
      <c r="B295" s="7">
        <v>19</v>
      </c>
      <c r="C295" s="5">
        <v>6007.6152030351041</v>
      </c>
      <c r="D295" s="5">
        <v>6080.7178399270051</v>
      </c>
      <c r="E295" s="5">
        <v>6159.0400396540826</v>
      </c>
      <c r="I295">
        <v>292</v>
      </c>
      <c r="J295" s="4">
        <v>0.8</v>
      </c>
      <c r="K295" s="5">
        <v>6870.9691501226735</v>
      </c>
      <c r="L295" s="5">
        <v>7568.5114202919976</v>
      </c>
      <c r="M295" s="5">
        <v>8236.305470342686</v>
      </c>
      <c r="N295">
        <f t="shared" si="13"/>
        <v>697.54227016932418</v>
      </c>
      <c r="O295">
        <f t="shared" si="14"/>
        <v>667.79405005068838</v>
      </c>
    </row>
    <row r="296" spans="1:15" x14ac:dyDescent="0.25">
      <c r="A296" s="8" t="s">
        <v>12</v>
      </c>
      <c r="B296" s="7">
        <v>20</v>
      </c>
      <c r="C296" s="5">
        <v>5529.4457485355342</v>
      </c>
      <c r="D296" s="5">
        <v>5563.7054781957922</v>
      </c>
      <c r="E296" s="5">
        <v>5635.722990172093</v>
      </c>
      <c r="I296">
        <v>293</v>
      </c>
      <c r="J296" s="4">
        <v>0.80273972602739729</v>
      </c>
      <c r="K296" s="5">
        <v>6887.7522892220622</v>
      </c>
      <c r="L296" s="5">
        <v>7598.5994897960263</v>
      </c>
      <c r="M296" s="5">
        <v>8240.9368928046424</v>
      </c>
      <c r="N296">
        <f t="shared" si="13"/>
        <v>710.84720057396407</v>
      </c>
      <c r="O296">
        <f t="shared" si="14"/>
        <v>642.33740300861609</v>
      </c>
    </row>
    <row r="297" spans="1:15" x14ac:dyDescent="0.25">
      <c r="A297" s="8" t="s">
        <v>12</v>
      </c>
      <c r="B297" s="7">
        <v>21</v>
      </c>
      <c r="C297" s="5">
        <v>5995.163276516414</v>
      </c>
      <c r="D297" s="5">
        <v>6733.7592302104022</v>
      </c>
      <c r="E297" s="5">
        <v>7415.59449767771</v>
      </c>
      <c r="I297">
        <v>294</v>
      </c>
      <c r="J297" s="4">
        <v>0.80547945205479454</v>
      </c>
      <c r="K297" s="5">
        <v>6905.6252778164453</v>
      </c>
      <c r="L297" s="5">
        <v>7618.5979883220498</v>
      </c>
      <c r="M297" s="5">
        <v>8247.5233760077936</v>
      </c>
      <c r="N297">
        <f t="shared" si="13"/>
        <v>712.97271050560448</v>
      </c>
      <c r="O297">
        <f t="shared" si="14"/>
        <v>628.92538768574377</v>
      </c>
    </row>
    <row r="298" spans="1:15" x14ac:dyDescent="0.25">
      <c r="A298" s="8" t="s">
        <v>12</v>
      </c>
      <c r="B298" s="7">
        <v>22</v>
      </c>
      <c r="C298" s="5">
        <v>7304.4768171409269</v>
      </c>
      <c r="D298" s="5">
        <v>8120.845249018701</v>
      </c>
      <c r="E298" s="5">
        <v>8858.130773046596</v>
      </c>
      <c r="I298">
        <v>295</v>
      </c>
      <c r="J298" s="4">
        <v>0.80821917808219179</v>
      </c>
      <c r="K298" s="5">
        <v>6936.8833993391418</v>
      </c>
      <c r="L298" s="5">
        <v>7627.2563436877172</v>
      </c>
      <c r="M298" s="5">
        <v>8293.0773345165762</v>
      </c>
      <c r="N298">
        <f t="shared" si="13"/>
        <v>690.3729443485754</v>
      </c>
      <c r="O298">
        <f t="shared" si="14"/>
        <v>665.82099082885907</v>
      </c>
    </row>
    <row r="299" spans="1:15" x14ac:dyDescent="0.25">
      <c r="A299" s="8" t="s">
        <v>12</v>
      </c>
      <c r="B299" s="7">
        <v>23</v>
      </c>
      <c r="C299" s="5">
        <v>5331.9639100286913</v>
      </c>
      <c r="D299" s="5">
        <v>5372.5733787901227</v>
      </c>
      <c r="E299" s="5">
        <v>5449.5372062765309</v>
      </c>
      <c r="I299">
        <v>296</v>
      </c>
      <c r="J299" s="4">
        <v>0.81095890410958904</v>
      </c>
      <c r="K299" s="5">
        <v>6938.1103509822715</v>
      </c>
      <c r="L299" s="5">
        <v>7652.7597678416423</v>
      </c>
      <c r="M299" s="5">
        <v>8316.8468224489443</v>
      </c>
      <c r="N299">
        <f t="shared" si="13"/>
        <v>714.64941685937083</v>
      </c>
      <c r="O299">
        <f t="shared" si="14"/>
        <v>664.08705460730198</v>
      </c>
    </row>
    <row r="300" spans="1:15" x14ac:dyDescent="0.25">
      <c r="A300" s="8" t="s">
        <v>12</v>
      </c>
      <c r="B300" s="7">
        <v>24</v>
      </c>
      <c r="C300" s="5">
        <v>6403.5146962164108</v>
      </c>
      <c r="D300" s="5">
        <v>7319.7539039358708</v>
      </c>
      <c r="E300" s="5">
        <v>8056.6364623425507</v>
      </c>
      <c r="I300">
        <v>297</v>
      </c>
      <c r="J300" s="4">
        <v>0.81369863013698629</v>
      </c>
      <c r="K300" s="5">
        <v>6955.3435414649248</v>
      </c>
      <c r="L300" s="5">
        <v>7657.0972386218673</v>
      </c>
      <c r="M300" s="5">
        <v>8355.0447979356977</v>
      </c>
      <c r="N300">
        <f t="shared" si="13"/>
        <v>701.75369715694251</v>
      </c>
      <c r="O300">
        <f t="shared" si="14"/>
        <v>697.94755931383042</v>
      </c>
    </row>
    <row r="301" spans="1:15" x14ac:dyDescent="0.25">
      <c r="A301" s="8" t="s">
        <v>12</v>
      </c>
      <c r="B301" s="7">
        <v>25</v>
      </c>
      <c r="C301" s="5">
        <v>6292.7911421855824</v>
      </c>
      <c r="D301" s="5">
        <v>7245.59663764371</v>
      </c>
      <c r="E301" s="5">
        <v>7976.2219847016822</v>
      </c>
      <c r="I301">
        <v>298</v>
      </c>
      <c r="J301" s="4">
        <v>0.81643835616438354</v>
      </c>
      <c r="K301" s="5">
        <v>6963.2120303299744</v>
      </c>
      <c r="L301" s="5">
        <v>7662.4150249654667</v>
      </c>
      <c r="M301" s="5">
        <v>8357.8411512662096</v>
      </c>
      <c r="N301">
        <f t="shared" si="13"/>
        <v>699.20299463549236</v>
      </c>
      <c r="O301">
        <f t="shared" si="14"/>
        <v>695.42612630074291</v>
      </c>
    </row>
    <row r="302" spans="1:15" x14ac:dyDescent="0.25">
      <c r="A302" s="8" t="s">
        <v>12</v>
      </c>
      <c r="B302" s="7">
        <v>26</v>
      </c>
      <c r="C302" s="5">
        <v>6184.9860809589954</v>
      </c>
      <c r="D302" s="5">
        <v>7179.1461265867583</v>
      </c>
      <c r="E302" s="5">
        <v>7915.6303781292263</v>
      </c>
      <c r="I302">
        <v>299</v>
      </c>
      <c r="J302" s="4">
        <v>0.81917808219178079</v>
      </c>
      <c r="K302" s="5">
        <v>6997.197528311488</v>
      </c>
      <c r="L302" s="5">
        <v>7694.9072254504863</v>
      </c>
      <c r="M302" s="5">
        <v>8362.390898546535</v>
      </c>
      <c r="N302">
        <f t="shared" si="13"/>
        <v>697.70969713899831</v>
      </c>
      <c r="O302">
        <f t="shared" si="14"/>
        <v>667.48367309604873</v>
      </c>
    </row>
    <row r="303" spans="1:15" x14ac:dyDescent="0.25">
      <c r="A303" s="8" t="s">
        <v>12</v>
      </c>
      <c r="B303" s="7">
        <v>27</v>
      </c>
      <c r="C303" s="5">
        <v>5786.5011941571975</v>
      </c>
      <c r="D303" s="5">
        <v>5878.9859596004062</v>
      </c>
      <c r="E303" s="5">
        <v>6373.0554254650378</v>
      </c>
      <c r="I303">
        <v>300</v>
      </c>
      <c r="J303" s="4">
        <v>0.82191780821917804</v>
      </c>
      <c r="K303" s="5">
        <v>7027.3459035809574</v>
      </c>
      <c r="L303" s="5">
        <v>7699.4491418713988</v>
      </c>
      <c r="M303" s="5">
        <v>8371.7172255713485</v>
      </c>
      <c r="N303">
        <f t="shared" si="13"/>
        <v>672.10323829044137</v>
      </c>
      <c r="O303">
        <f t="shared" si="14"/>
        <v>672.26808369994978</v>
      </c>
    </row>
    <row r="304" spans="1:15" x14ac:dyDescent="0.25">
      <c r="A304" s="8" t="s">
        <v>12</v>
      </c>
      <c r="B304" s="7">
        <v>28</v>
      </c>
      <c r="C304" s="5">
        <v>5672.5086154280143</v>
      </c>
      <c r="D304" s="5">
        <v>6589.0987336416038</v>
      </c>
      <c r="E304" s="5">
        <v>7300.1081844279797</v>
      </c>
      <c r="I304">
        <v>301</v>
      </c>
      <c r="J304" s="4">
        <v>0.8246575342465754</v>
      </c>
      <c r="K304" s="5">
        <v>7037.3924323999672</v>
      </c>
      <c r="L304" s="5">
        <v>7710.6463464669869</v>
      </c>
      <c r="M304" s="5">
        <v>8397.9980456400772</v>
      </c>
      <c r="N304">
        <f t="shared" si="13"/>
        <v>673.25391406701965</v>
      </c>
      <c r="O304">
        <f t="shared" si="14"/>
        <v>687.35169917309031</v>
      </c>
    </row>
    <row r="305" spans="1:15" x14ac:dyDescent="0.25">
      <c r="A305" s="8" t="s">
        <v>12</v>
      </c>
      <c r="B305" s="7">
        <v>29</v>
      </c>
      <c r="C305" s="5">
        <v>5221.178644841224</v>
      </c>
      <c r="D305" s="5">
        <v>5996.071906342826</v>
      </c>
      <c r="E305" s="5">
        <v>6471.3792569057005</v>
      </c>
      <c r="I305">
        <v>302</v>
      </c>
      <c r="J305" s="4">
        <v>0.82739726027397265</v>
      </c>
      <c r="K305" s="5">
        <v>7067.4328934555197</v>
      </c>
      <c r="L305" s="5">
        <v>7719.7148052764569</v>
      </c>
      <c r="M305" s="5">
        <v>8424.7669825724515</v>
      </c>
      <c r="N305">
        <f t="shared" si="13"/>
        <v>652.28191182093724</v>
      </c>
      <c r="O305">
        <f t="shared" si="14"/>
        <v>705.05217729599462</v>
      </c>
    </row>
    <row r="306" spans="1:15" x14ac:dyDescent="0.25">
      <c r="A306" s="8" t="s">
        <v>12</v>
      </c>
      <c r="B306" s="7">
        <v>30</v>
      </c>
      <c r="C306" s="5">
        <v>5830.138731798208</v>
      </c>
      <c r="D306" s="5">
        <v>5988.2746354595365</v>
      </c>
      <c r="E306" s="5">
        <v>6727.472989909129</v>
      </c>
      <c r="I306">
        <v>303</v>
      </c>
      <c r="J306" s="4">
        <v>0.83013698630136989</v>
      </c>
      <c r="K306" s="5">
        <v>7079.4685911270717</v>
      </c>
      <c r="L306" s="5">
        <v>7721.7545271075796</v>
      </c>
      <c r="M306" s="5">
        <v>8438.3073545304396</v>
      </c>
      <c r="N306">
        <f t="shared" si="13"/>
        <v>642.28593598050793</v>
      </c>
      <c r="O306">
        <f t="shared" si="14"/>
        <v>716.55282742285999</v>
      </c>
    </row>
    <row r="307" spans="1:15" x14ac:dyDescent="0.25">
      <c r="A307" s="8" t="s">
        <v>12</v>
      </c>
      <c r="B307" s="7">
        <v>31</v>
      </c>
      <c r="C307" s="5">
        <v>6936.8833993391418</v>
      </c>
      <c r="D307" s="5">
        <v>7003.280167164914</v>
      </c>
      <c r="E307" s="5">
        <v>7211.7225822655855</v>
      </c>
      <c r="I307">
        <v>304</v>
      </c>
      <c r="J307" s="4">
        <v>0.83287671232876714</v>
      </c>
      <c r="K307" s="5">
        <v>7112.5210596893849</v>
      </c>
      <c r="L307" s="5">
        <v>7729.2587433960398</v>
      </c>
      <c r="M307" s="5">
        <v>8460.4740508104987</v>
      </c>
      <c r="N307">
        <f t="shared" si="13"/>
        <v>616.73768370665493</v>
      </c>
      <c r="O307">
        <f t="shared" si="14"/>
        <v>731.21530741445895</v>
      </c>
    </row>
    <row r="308" spans="1:15" x14ac:dyDescent="0.25">
      <c r="A308" s="8" t="s">
        <v>13</v>
      </c>
      <c r="B308" s="7">
        <v>1</v>
      </c>
      <c r="C308" s="5">
        <v>6125.4024011159381</v>
      </c>
      <c r="D308" s="5">
        <v>6272.8500647507462</v>
      </c>
      <c r="E308" s="5">
        <v>6367.0255342193595</v>
      </c>
      <c r="I308">
        <v>305</v>
      </c>
      <c r="J308" s="4">
        <v>0.83561643835616439</v>
      </c>
      <c r="K308" s="5">
        <v>7130.1465133184101</v>
      </c>
      <c r="L308" s="5">
        <v>7755.7861242377039</v>
      </c>
      <c r="M308" s="5">
        <v>8463.5435329861684</v>
      </c>
      <c r="N308">
        <f t="shared" si="13"/>
        <v>625.63961091929377</v>
      </c>
      <c r="O308">
        <f t="shared" si="14"/>
        <v>707.75740874846451</v>
      </c>
    </row>
    <row r="309" spans="1:15" x14ac:dyDescent="0.25">
      <c r="A309" s="8" t="s">
        <v>13</v>
      </c>
      <c r="B309" s="7">
        <v>2</v>
      </c>
      <c r="C309" s="5">
        <v>6059.4039466596369</v>
      </c>
      <c r="D309" s="5">
        <v>6185.8825065936435</v>
      </c>
      <c r="E309" s="5">
        <v>6386.4400257315319</v>
      </c>
      <c r="I309">
        <v>306</v>
      </c>
      <c r="J309" s="4">
        <v>0.83835616438356164</v>
      </c>
      <c r="K309" s="5">
        <v>7136.5162122305046</v>
      </c>
      <c r="L309" s="5">
        <v>7792.0601311832397</v>
      </c>
      <c r="M309" s="5">
        <v>8481.2186371102762</v>
      </c>
      <c r="N309">
        <f t="shared" si="13"/>
        <v>655.54391895273511</v>
      </c>
      <c r="O309">
        <f t="shared" si="14"/>
        <v>689.15850592703646</v>
      </c>
    </row>
    <row r="310" spans="1:15" x14ac:dyDescent="0.25">
      <c r="A310" s="8" t="s">
        <v>13</v>
      </c>
      <c r="B310" s="7">
        <v>3</v>
      </c>
      <c r="C310" s="5">
        <v>6273.9077360942647</v>
      </c>
      <c r="D310" s="5">
        <v>6354.0277412589639</v>
      </c>
      <c r="E310" s="5">
        <v>6431.1054281957222</v>
      </c>
      <c r="I310">
        <v>307</v>
      </c>
      <c r="J310" s="4">
        <v>0.84109589041095889</v>
      </c>
      <c r="K310" s="5">
        <v>7146.5995419852516</v>
      </c>
      <c r="L310" s="5">
        <v>7820.1923478086574</v>
      </c>
      <c r="M310" s="5">
        <v>8554.6654199600744</v>
      </c>
      <c r="N310">
        <f t="shared" si="13"/>
        <v>673.5928058234058</v>
      </c>
      <c r="O310">
        <f t="shared" si="14"/>
        <v>734.473072151417</v>
      </c>
    </row>
    <row r="311" spans="1:15" x14ac:dyDescent="0.25">
      <c r="A311" s="8" t="s">
        <v>13</v>
      </c>
      <c r="B311" s="7">
        <v>4</v>
      </c>
      <c r="C311" s="5">
        <v>4512.9289365629047</v>
      </c>
      <c r="D311" s="5">
        <v>4808.2148381776387</v>
      </c>
      <c r="E311" s="5">
        <v>4999.5341145725833</v>
      </c>
      <c r="I311">
        <v>308</v>
      </c>
      <c r="J311" s="4">
        <v>0.84383561643835614</v>
      </c>
      <c r="K311" s="5">
        <v>7148.2298768286164</v>
      </c>
      <c r="L311" s="5">
        <v>7827.4136473217186</v>
      </c>
      <c r="M311" s="5">
        <v>8563.3882187223535</v>
      </c>
      <c r="N311">
        <f t="shared" si="13"/>
        <v>679.1837704931022</v>
      </c>
      <c r="O311">
        <f t="shared" si="14"/>
        <v>735.97457140063489</v>
      </c>
    </row>
    <row r="312" spans="1:15" x14ac:dyDescent="0.25">
      <c r="A312" s="8" t="s">
        <v>13</v>
      </c>
      <c r="B312" s="7">
        <v>5</v>
      </c>
      <c r="C312" s="5">
        <v>5856.3068671278597</v>
      </c>
      <c r="D312" s="5">
        <v>6386.0057692447517</v>
      </c>
      <c r="E312" s="5">
        <v>6630.8935689961836</v>
      </c>
      <c r="I312">
        <v>309</v>
      </c>
      <c r="J312" s="4">
        <v>0.84657534246575339</v>
      </c>
      <c r="K312" s="5">
        <v>7173.2613438662811</v>
      </c>
      <c r="L312" s="5">
        <v>7839.9627970566762</v>
      </c>
      <c r="M312" s="5">
        <v>8576.2242378043775</v>
      </c>
      <c r="N312">
        <f t="shared" si="13"/>
        <v>666.70145319039511</v>
      </c>
      <c r="O312">
        <f t="shared" si="14"/>
        <v>736.26144074770127</v>
      </c>
    </row>
    <row r="313" spans="1:15" x14ac:dyDescent="0.25">
      <c r="A313" s="8" t="s">
        <v>13</v>
      </c>
      <c r="B313" s="7">
        <v>6</v>
      </c>
      <c r="C313" s="5">
        <v>4250.1884370404878</v>
      </c>
      <c r="D313" s="5">
        <v>4431.5517541349182</v>
      </c>
      <c r="E313" s="5">
        <v>5064.8920156918575</v>
      </c>
      <c r="I313">
        <v>310</v>
      </c>
      <c r="J313" s="4">
        <v>0.84931506849315064</v>
      </c>
      <c r="K313" s="5">
        <v>7213.6874207416986</v>
      </c>
      <c r="L313" s="5">
        <v>7840.7604247829986</v>
      </c>
      <c r="M313" s="5">
        <v>8614.4565920463065</v>
      </c>
      <c r="N313">
        <f t="shared" si="13"/>
        <v>627.07300404130001</v>
      </c>
      <c r="O313">
        <f t="shared" si="14"/>
        <v>773.69616726330787</v>
      </c>
    </row>
    <row r="314" spans="1:15" x14ac:dyDescent="0.25">
      <c r="A314" s="8" t="s">
        <v>13</v>
      </c>
      <c r="B314" s="7">
        <v>7</v>
      </c>
      <c r="C314" s="5">
        <v>5428.7772247898574</v>
      </c>
      <c r="D314" s="5">
        <v>5547.8956843156229</v>
      </c>
      <c r="E314" s="5">
        <v>6149.1723892858463</v>
      </c>
      <c r="I314">
        <v>311</v>
      </c>
      <c r="J314" s="4">
        <v>0.852054794520548</v>
      </c>
      <c r="K314" s="5">
        <v>7256.3779656977058</v>
      </c>
      <c r="L314" s="5">
        <v>7858.3973878737452</v>
      </c>
      <c r="M314" s="5">
        <v>8633.1597378819533</v>
      </c>
      <c r="N314">
        <f t="shared" si="13"/>
        <v>602.01942217603937</v>
      </c>
      <c r="O314">
        <f t="shared" si="14"/>
        <v>774.76235000820816</v>
      </c>
    </row>
    <row r="315" spans="1:15" x14ac:dyDescent="0.25">
      <c r="A315" s="8" t="s">
        <v>13</v>
      </c>
      <c r="B315" s="7">
        <v>8</v>
      </c>
      <c r="C315" s="5">
        <v>6042.4663850210818</v>
      </c>
      <c r="D315" s="5">
        <v>6975.3887205904139</v>
      </c>
      <c r="E315" s="5">
        <v>7708.2725415307214</v>
      </c>
      <c r="I315">
        <v>312</v>
      </c>
      <c r="J315" s="4">
        <v>0.85479452054794525</v>
      </c>
      <c r="K315" s="5">
        <v>7258.8372305621015</v>
      </c>
      <c r="L315" s="5">
        <v>7887.7716245263728</v>
      </c>
      <c r="M315" s="5">
        <v>8641.9891410267155</v>
      </c>
      <c r="N315">
        <f t="shared" si="13"/>
        <v>628.93439396427129</v>
      </c>
      <c r="O315">
        <f t="shared" si="14"/>
        <v>754.21751650034275</v>
      </c>
    </row>
    <row r="316" spans="1:15" x14ac:dyDescent="0.25">
      <c r="A316" s="8" t="s">
        <v>13</v>
      </c>
      <c r="B316" s="7">
        <v>9</v>
      </c>
      <c r="C316" s="5">
        <v>6500.8251383345741</v>
      </c>
      <c r="D316" s="5">
        <v>7392.2402957566883</v>
      </c>
      <c r="E316" s="5">
        <v>8099.1141590221596</v>
      </c>
      <c r="I316">
        <v>313</v>
      </c>
      <c r="J316" s="4">
        <v>0.8575342465753425</v>
      </c>
      <c r="K316" s="5">
        <v>7259.7560915344111</v>
      </c>
      <c r="L316" s="5">
        <v>7978.7304784707885</v>
      </c>
      <c r="M316" s="5">
        <v>8696.655971792843</v>
      </c>
      <c r="N316">
        <f t="shared" si="13"/>
        <v>718.97438693637741</v>
      </c>
      <c r="O316">
        <f t="shared" si="14"/>
        <v>717.92549332205454</v>
      </c>
    </row>
    <row r="317" spans="1:15" x14ac:dyDescent="0.25">
      <c r="A317" s="8" t="s">
        <v>13</v>
      </c>
      <c r="B317" s="7">
        <v>10</v>
      </c>
      <c r="C317" s="5">
        <v>6905.6252778164453</v>
      </c>
      <c r="D317" s="5">
        <v>7840.7604247829986</v>
      </c>
      <c r="E317" s="5">
        <v>8563.3882187223535</v>
      </c>
      <c r="I317">
        <v>314</v>
      </c>
      <c r="J317" s="4">
        <v>0.86027397260273974</v>
      </c>
      <c r="K317" s="5">
        <v>7276.9625652295144</v>
      </c>
      <c r="L317" s="5">
        <v>8039.7369331155751</v>
      </c>
      <c r="M317" s="5">
        <v>8717.8324394620649</v>
      </c>
      <c r="N317">
        <f t="shared" si="13"/>
        <v>762.77436788606065</v>
      </c>
      <c r="O317">
        <f t="shared" si="14"/>
        <v>678.09550634648986</v>
      </c>
    </row>
    <row r="318" spans="1:15" x14ac:dyDescent="0.25">
      <c r="A318" s="8" t="s">
        <v>13</v>
      </c>
      <c r="B318" s="7">
        <v>11</v>
      </c>
      <c r="C318" s="5">
        <v>7963.7231125045873</v>
      </c>
      <c r="D318" s="5">
        <v>8975.2539883407881</v>
      </c>
      <c r="E318" s="5">
        <v>9741.2536118743883</v>
      </c>
      <c r="I318">
        <v>315</v>
      </c>
      <c r="J318" s="4">
        <v>0.86301369863013699</v>
      </c>
      <c r="K318" s="5">
        <v>7304.4768171409269</v>
      </c>
      <c r="L318" s="5">
        <v>8063.016505314994</v>
      </c>
      <c r="M318" s="5">
        <v>8732.6534017505001</v>
      </c>
      <c r="N318">
        <f t="shared" si="13"/>
        <v>758.53968817406712</v>
      </c>
      <c r="O318">
        <f t="shared" si="14"/>
        <v>669.63689643550606</v>
      </c>
    </row>
    <row r="319" spans="1:15" x14ac:dyDescent="0.25">
      <c r="A319" s="8" t="s">
        <v>13</v>
      </c>
      <c r="B319" s="7">
        <v>12</v>
      </c>
      <c r="C319" s="5">
        <v>8798.521316014012</v>
      </c>
      <c r="D319" s="5">
        <v>9816.8408528349501</v>
      </c>
      <c r="E319" s="5">
        <v>10597.018536377149</v>
      </c>
      <c r="I319">
        <v>316</v>
      </c>
      <c r="J319" s="4">
        <v>0.86575342465753424</v>
      </c>
      <c r="K319" s="5">
        <v>7318.262062385129</v>
      </c>
      <c r="L319" s="5">
        <v>8066.1381183083686</v>
      </c>
      <c r="M319" s="5">
        <v>8741.2766204350955</v>
      </c>
      <c r="N319">
        <f t="shared" si="13"/>
        <v>747.87605592323962</v>
      </c>
      <c r="O319">
        <f t="shared" si="14"/>
        <v>675.13850212672696</v>
      </c>
    </row>
    <row r="320" spans="1:15" x14ac:dyDescent="0.25">
      <c r="A320" s="8" t="s">
        <v>13</v>
      </c>
      <c r="B320" s="7">
        <v>13</v>
      </c>
      <c r="C320" s="5">
        <v>7504.4935961684423</v>
      </c>
      <c r="D320" s="5">
        <v>8481.0026859312093</v>
      </c>
      <c r="E320" s="5">
        <v>9224.7231140384283</v>
      </c>
      <c r="I320">
        <v>317</v>
      </c>
      <c r="J320" s="4">
        <v>0.86849315068493149</v>
      </c>
      <c r="K320" s="5">
        <v>7336.0017846392548</v>
      </c>
      <c r="L320" s="5">
        <v>8067.1102157279602</v>
      </c>
      <c r="M320" s="5">
        <v>8776.5313307345132</v>
      </c>
      <c r="N320">
        <f t="shared" si="13"/>
        <v>731.1084310887054</v>
      </c>
      <c r="O320">
        <f t="shared" si="14"/>
        <v>709.42111500655301</v>
      </c>
    </row>
    <row r="321" spans="1:15" x14ac:dyDescent="0.25">
      <c r="A321" s="8" t="s">
        <v>13</v>
      </c>
      <c r="B321" s="7">
        <v>14</v>
      </c>
      <c r="C321" s="5">
        <v>6698.4763909365574</v>
      </c>
      <c r="D321" s="5">
        <v>7710.6463464669869</v>
      </c>
      <c r="E321" s="5">
        <v>8463.5435329861684</v>
      </c>
      <c r="I321">
        <v>318</v>
      </c>
      <c r="J321" s="4">
        <v>0.87123287671232874</v>
      </c>
      <c r="K321" s="5">
        <v>7394.7271456416129</v>
      </c>
      <c r="L321" s="5">
        <v>8120.845249018701</v>
      </c>
      <c r="M321" s="5">
        <v>8798.4314137590845</v>
      </c>
      <c r="N321">
        <f t="shared" si="13"/>
        <v>726.11810337708812</v>
      </c>
      <c r="O321">
        <f t="shared" si="14"/>
        <v>677.58616474038354</v>
      </c>
    </row>
    <row r="322" spans="1:15" x14ac:dyDescent="0.25">
      <c r="A322" s="8" t="s">
        <v>13</v>
      </c>
      <c r="B322" s="7">
        <v>15</v>
      </c>
      <c r="C322" s="5">
        <v>6460.7847219336327</v>
      </c>
      <c r="D322" s="5">
        <v>7394.007633045996</v>
      </c>
      <c r="E322" s="5">
        <v>8105.8136834084289</v>
      </c>
      <c r="I322">
        <v>319</v>
      </c>
      <c r="J322" s="4">
        <v>0.87397260273972599</v>
      </c>
      <c r="K322" s="5">
        <v>7399.7410799163554</v>
      </c>
      <c r="L322" s="5">
        <v>8130.0934390285838</v>
      </c>
      <c r="M322" s="5">
        <v>8804.2579323286736</v>
      </c>
      <c r="N322">
        <f t="shared" si="13"/>
        <v>730.35235911222844</v>
      </c>
      <c r="O322">
        <f t="shared" si="14"/>
        <v>674.16449330008982</v>
      </c>
    </row>
    <row r="323" spans="1:15" x14ac:dyDescent="0.25">
      <c r="A323" s="8" t="s">
        <v>13</v>
      </c>
      <c r="B323" s="7">
        <v>16</v>
      </c>
      <c r="C323" s="5">
        <v>7037.3924323999672</v>
      </c>
      <c r="D323" s="5">
        <v>7978.7304784707885</v>
      </c>
      <c r="E323" s="5">
        <v>8717.8324394620649</v>
      </c>
      <c r="I323">
        <v>320</v>
      </c>
      <c r="J323" s="4">
        <v>0.87671232876712324</v>
      </c>
      <c r="K323" s="5">
        <v>7412.5325858840515</v>
      </c>
      <c r="L323" s="5">
        <v>8164.3999364274714</v>
      </c>
      <c r="M323" s="5">
        <v>8836.7551268634343</v>
      </c>
      <c r="N323">
        <f t="shared" si="13"/>
        <v>751.86735054341989</v>
      </c>
      <c r="O323">
        <f t="shared" si="14"/>
        <v>672.35519043596287</v>
      </c>
    </row>
    <row r="324" spans="1:15" x14ac:dyDescent="0.25">
      <c r="A324" s="8" t="s">
        <v>13</v>
      </c>
      <c r="B324" s="7">
        <v>17</v>
      </c>
      <c r="C324" s="5">
        <v>6102.1291524261324</v>
      </c>
      <c r="D324" s="5">
        <v>7039.2363758393949</v>
      </c>
      <c r="E324" s="5">
        <v>7755.8223394984961</v>
      </c>
      <c r="I324">
        <v>321</v>
      </c>
      <c r="J324" s="4">
        <v>0.8794520547945206</v>
      </c>
      <c r="K324" s="5">
        <v>7428.9670060400967</v>
      </c>
      <c r="L324" s="5">
        <v>8178.3890490057493</v>
      </c>
      <c r="M324" s="5">
        <v>8846.8628655087487</v>
      </c>
      <c r="N324">
        <f t="shared" ref="N324:N368" si="15">L324-K324</f>
        <v>749.42204296565251</v>
      </c>
      <c r="O324">
        <f t="shared" ref="O324:O368" si="16">M324-L324</f>
        <v>668.4738165029994</v>
      </c>
    </row>
    <row r="325" spans="1:15" x14ac:dyDescent="0.25">
      <c r="A325" s="8" t="s">
        <v>13</v>
      </c>
      <c r="B325" s="7">
        <v>18</v>
      </c>
      <c r="C325" s="5">
        <v>6844.3268712149111</v>
      </c>
      <c r="D325" s="5">
        <v>7699.4491418713988</v>
      </c>
      <c r="E325" s="5">
        <v>8293.0773345165762</v>
      </c>
      <c r="I325">
        <v>322</v>
      </c>
      <c r="J325" s="4">
        <v>0.88219178082191785</v>
      </c>
      <c r="K325" s="5">
        <v>7459.1749438228217</v>
      </c>
      <c r="L325" s="5">
        <v>8195.6637659031949</v>
      </c>
      <c r="M325" s="5">
        <v>8857.4679802609317</v>
      </c>
      <c r="N325">
        <f t="shared" si="15"/>
        <v>736.48882208037321</v>
      </c>
      <c r="O325">
        <f t="shared" si="16"/>
        <v>661.80421435773678</v>
      </c>
    </row>
    <row r="326" spans="1:15" x14ac:dyDescent="0.25">
      <c r="A326" s="8" t="s">
        <v>13</v>
      </c>
      <c r="B326" s="7">
        <v>19</v>
      </c>
      <c r="C326" s="5">
        <v>5864.0694608454578</v>
      </c>
      <c r="D326" s="5">
        <v>6422.067311058483</v>
      </c>
      <c r="E326" s="5">
        <v>6679.6786363549691</v>
      </c>
      <c r="I326">
        <v>323</v>
      </c>
      <c r="J326" s="4">
        <v>0.8849315068493151</v>
      </c>
      <c r="K326" s="5">
        <v>7467.8750559776745</v>
      </c>
      <c r="L326" s="5">
        <v>8204.4368328868295</v>
      </c>
      <c r="M326" s="5">
        <v>8858.130773046596</v>
      </c>
      <c r="N326">
        <f t="shared" si="15"/>
        <v>736.56177690915501</v>
      </c>
      <c r="O326">
        <f t="shared" si="16"/>
        <v>653.6939401597665</v>
      </c>
    </row>
    <row r="327" spans="1:15" x14ac:dyDescent="0.25">
      <c r="A327" s="8" t="s">
        <v>13</v>
      </c>
      <c r="B327" s="7">
        <v>20</v>
      </c>
      <c r="C327" s="5">
        <v>6086.0750561056266</v>
      </c>
      <c r="D327" s="5">
        <v>6930.7651538516111</v>
      </c>
      <c r="E327" s="5">
        <v>7643.3503946139026</v>
      </c>
      <c r="I327">
        <v>324</v>
      </c>
      <c r="J327" s="4">
        <v>0.88767123287671235</v>
      </c>
      <c r="K327" s="5">
        <v>7504.4935961684423</v>
      </c>
      <c r="L327" s="5">
        <v>8227.0660968416378</v>
      </c>
      <c r="M327" s="5">
        <v>8874.9674270563555</v>
      </c>
      <c r="N327">
        <f t="shared" si="15"/>
        <v>722.57250067319546</v>
      </c>
      <c r="O327">
        <f t="shared" si="16"/>
        <v>647.90133021471775</v>
      </c>
    </row>
    <row r="328" spans="1:15" x14ac:dyDescent="0.25">
      <c r="A328" s="8" t="s">
        <v>13</v>
      </c>
      <c r="B328" s="7">
        <v>21</v>
      </c>
      <c r="C328" s="5">
        <v>5241.7808262263643</v>
      </c>
      <c r="D328" s="5">
        <v>5916.236693829851</v>
      </c>
      <c r="E328" s="5">
        <v>6449.4261558946782</v>
      </c>
      <c r="I328">
        <v>325</v>
      </c>
      <c r="J328" s="4">
        <v>0.8904109589041096</v>
      </c>
      <c r="K328" s="5">
        <v>7516.5218732778121</v>
      </c>
      <c r="L328" s="5">
        <v>8260.0206503699119</v>
      </c>
      <c r="M328" s="5">
        <v>8888.8784901526851</v>
      </c>
      <c r="N328">
        <f t="shared" si="15"/>
        <v>743.49877709209977</v>
      </c>
      <c r="O328">
        <f t="shared" si="16"/>
        <v>628.85783978277323</v>
      </c>
    </row>
    <row r="329" spans="1:15" x14ac:dyDescent="0.25">
      <c r="A329" s="8" t="s">
        <v>13</v>
      </c>
      <c r="B329" s="7">
        <v>22</v>
      </c>
      <c r="C329" s="5">
        <v>6436.6036406908097</v>
      </c>
      <c r="D329" s="5">
        <v>7438.1893509555739</v>
      </c>
      <c r="E329" s="5">
        <v>8168.4492564881912</v>
      </c>
      <c r="I329">
        <v>326</v>
      </c>
      <c r="J329" s="4">
        <v>0.89315068493150684</v>
      </c>
      <c r="K329" s="5">
        <v>7527.2350549764451</v>
      </c>
      <c r="L329" s="5">
        <v>8262.4600276515448</v>
      </c>
      <c r="M329" s="5">
        <v>8898.6735291624282</v>
      </c>
      <c r="N329">
        <f t="shared" si="15"/>
        <v>735.22497267509971</v>
      </c>
      <c r="O329">
        <f t="shared" si="16"/>
        <v>636.21350151088336</v>
      </c>
    </row>
    <row r="330" spans="1:15" x14ac:dyDescent="0.25">
      <c r="A330" s="8" t="s">
        <v>13</v>
      </c>
      <c r="B330" s="7">
        <v>23</v>
      </c>
      <c r="C330" s="5">
        <v>5066.2312263025269</v>
      </c>
      <c r="D330" s="5">
        <v>5984.4154708232345</v>
      </c>
      <c r="E330" s="5">
        <v>6674.4758291733488</v>
      </c>
      <c r="I330">
        <v>327</v>
      </c>
      <c r="J330" s="4">
        <v>0.89589041095890409</v>
      </c>
      <c r="K330" s="5">
        <v>7582.4607591963577</v>
      </c>
      <c r="L330" s="5">
        <v>8262.6749996657527</v>
      </c>
      <c r="M330" s="5">
        <v>8903.2205888785429</v>
      </c>
      <c r="N330">
        <f t="shared" si="15"/>
        <v>680.21424046939501</v>
      </c>
      <c r="O330">
        <f t="shared" si="16"/>
        <v>640.54558921279022</v>
      </c>
    </row>
    <row r="331" spans="1:15" x14ac:dyDescent="0.25">
      <c r="A331" s="8" t="s">
        <v>13</v>
      </c>
      <c r="B331" s="7">
        <v>24</v>
      </c>
      <c r="C331" s="5">
        <v>6840.7747825034676</v>
      </c>
      <c r="D331" s="5">
        <v>7657.0972386218673</v>
      </c>
      <c r="E331" s="5">
        <v>8355.0447979356977</v>
      </c>
      <c r="I331">
        <v>328</v>
      </c>
      <c r="J331" s="4">
        <v>0.89863013698630134</v>
      </c>
      <c r="K331" s="5">
        <v>7588.7577375153451</v>
      </c>
      <c r="L331" s="5">
        <v>8269.5484277406831</v>
      </c>
      <c r="M331" s="5">
        <v>8918.0536867825613</v>
      </c>
      <c r="N331">
        <f t="shared" si="15"/>
        <v>680.79069022533804</v>
      </c>
      <c r="O331">
        <f t="shared" si="16"/>
        <v>648.50525904187816</v>
      </c>
    </row>
    <row r="332" spans="1:15" x14ac:dyDescent="0.25">
      <c r="A332" s="8" t="s">
        <v>13</v>
      </c>
      <c r="B332" s="7">
        <v>25</v>
      </c>
      <c r="C332" s="5">
        <v>6487.0196612217296</v>
      </c>
      <c r="D332" s="5">
        <v>7305.3143305396043</v>
      </c>
      <c r="E332" s="5">
        <v>8036.4925810563436</v>
      </c>
      <c r="I332">
        <v>329</v>
      </c>
      <c r="J332" s="4">
        <v>0.90136986301369859</v>
      </c>
      <c r="K332" s="5">
        <v>7624.0544559488699</v>
      </c>
      <c r="L332" s="5">
        <v>8304.7811633586462</v>
      </c>
      <c r="M332" s="5">
        <v>8934.7850508752199</v>
      </c>
      <c r="N332">
        <f t="shared" si="15"/>
        <v>680.72670740977628</v>
      </c>
      <c r="O332">
        <f t="shared" si="16"/>
        <v>630.00388751657374</v>
      </c>
    </row>
    <row r="333" spans="1:15" x14ac:dyDescent="0.25">
      <c r="A333" s="8" t="s">
        <v>13</v>
      </c>
      <c r="B333" s="7">
        <v>26</v>
      </c>
      <c r="C333" s="5">
        <v>8323.5657234903483</v>
      </c>
      <c r="D333" s="5">
        <v>9204.3014788020191</v>
      </c>
      <c r="E333" s="5">
        <v>9950.9487491073087</v>
      </c>
      <c r="I333">
        <v>330</v>
      </c>
      <c r="J333" s="4">
        <v>0.90410958904109584</v>
      </c>
      <c r="K333" s="5">
        <v>7686.6674112676374</v>
      </c>
      <c r="L333" s="5">
        <v>8402.5777231043721</v>
      </c>
      <c r="M333" s="5">
        <v>9053.8773162655489</v>
      </c>
      <c r="N333">
        <f t="shared" si="15"/>
        <v>715.91031183673476</v>
      </c>
      <c r="O333">
        <f t="shared" si="16"/>
        <v>651.29959316117674</v>
      </c>
    </row>
    <row r="334" spans="1:15" x14ac:dyDescent="0.25">
      <c r="A334" s="8" t="s">
        <v>13</v>
      </c>
      <c r="B334" s="7">
        <v>27</v>
      </c>
      <c r="C334" s="5">
        <v>6362.6898921501961</v>
      </c>
      <c r="D334" s="5">
        <v>6424.8114129426212</v>
      </c>
      <c r="E334" s="5">
        <v>6560.7763160002396</v>
      </c>
      <c r="I334">
        <v>331</v>
      </c>
      <c r="J334" s="4">
        <v>0.9068493150684932</v>
      </c>
      <c r="K334" s="5">
        <v>7710.6556814783253</v>
      </c>
      <c r="L334" s="5">
        <v>8463.8069907767967</v>
      </c>
      <c r="M334" s="5">
        <v>9113.0871545544578</v>
      </c>
      <c r="N334">
        <f t="shared" si="15"/>
        <v>753.15130929847146</v>
      </c>
      <c r="O334">
        <f t="shared" si="16"/>
        <v>649.28016377766107</v>
      </c>
    </row>
    <row r="335" spans="1:15" x14ac:dyDescent="0.25">
      <c r="A335" s="8" t="s">
        <v>13</v>
      </c>
      <c r="B335" s="7">
        <v>28</v>
      </c>
      <c r="C335" s="5">
        <v>5989.762533728117</v>
      </c>
      <c r="D335" s="5">
        <v>6073.342502778818</v>
      </c>
      <c r="E335" s="5">
        <v>6162.6684696150223</v>
      </c>
      <c r="I335">
        <v>332</v>
      </c>
      <c r="J335" s="4">
        <v>0.90958904109589045</v>
      </c>
      <c r="K335" s="5">
        <v>7756.2807941881292</v>
      </c>
      <c r="L335" s="5">
        <v>8471.362460280212</v>
      </c>
      <c r="M335" s="5">
        <v>9196.8344794135301</v>
      </c>
      <c r="N335">
        <f t="shared" si="15"/>
        <v>715.08166609208274</v>
      </c>
      <c r="O335">
        <f t="shared" si="16"/>
        <v>725.4720191333181</v>
      </c>
    </row>
    <row r="336" spans="1:15" x14ac:dyDescent="0.25">
      <c r="A336" s="8" t="s">
        <v>13</v>
      </c>
      <c r="B336" s="7">
        <v>29</v>
      </c>
      <c r="C336" s="5">
        <v>7780.1709346730386</v>
      </c>
      <c r="D336" s="5">
        <v>8808.4313371177595</v>
      </c>
      <c r="E336" s="5">
        <v>9557.8722007059005</v>
      </c>
      <c r="I336">
        <v>333</v>
      </c>
      <c r="J336" s="4">
        <v>0.9123287671232877</v>
      </c>
      <c r="K336" s="5">
        <v>7775.0371410886328</v>
      </c>
      <c r="L336" s="5">
        <v>8481.0026859312093</v>
      </c>
      <c r="M336" s="5">
        <v>9199.6074004794536</v>
      </c>
      <c r="N336">
        <f t="shared" si="15"/>
        <v>705.96554484257649</v>
      </c>
      <c r="O336">
        <f t="shared" si="16"/>
        <v>718.60471454824437</v>
      </c>
    </row>
    <row r="337" spans="1:15" x14ac:dyDescent="0.25">
      <c r="A337" s="8" t="s">
        <v>13</v>
      </c>
      <c r="B337" s="7">
        <v>30</v>
      </c>
      <c r="C337" s="5">
        <v>7775.0371410886328</v>
      </c>
      <c r="D337" s="5">
        <v>8714.5957364176211</v>
      </c>
      <c r="E337" s="5">
        <v>9450.877222555715</v>
      </c>
      <c r="I337">
        <v>334</v>
      </c>
      <c r="J337" s="4">
        <v>0.91506849315068495</v>
      </c>
      <c r="K337" s="5">
        <v>7778.225115846024</v>
      </c>
      <c r="L337" s="5">
        <v>8562.4866067919938</v>
      </c>
      <c r="M337" s="5">
        <v>9220.6886040754725</v>
      </c>
      <c r="N337">
        <f t="shared" si="15"/>
        <v>784.26149094596985</v>
      </c>
      <c r="O337">
        <f t="shared" si="16"/>
        <v>658.2019972834787</v>
      </c>
    </row>
    <row r="338" spans="1:15" x14ac:dyDescent="0.25">
      <c r="A338" s="8" t="s">
        <v>14</v>
      </c>
      <c r="B338" s="7">
        <v>1</v>
      </c>
      <c r="C338" s="5">
        <v>6662.1881592044556</v>
      </c>
      <c r="D338" s="5">
        <v>7662.4150249654667</v>
      </c>
      <c r="E338" s="5">
        <v>8397.9980456400772</v>
      </c>
      <c r="I338">
        <v>335</v>
      </c>
      <c r="J338" s="4">
        <v>0.9178082191780822</v>
      </c>
      <c r="K338" s="5">
        <v>7780.1709346730386</v>
      </c>
      <c r="L338" s="5">
        <v>8570.7221355183829</v>
      </c>
      <c r="M338" s="5">
        <v>9224.7231140384283</v>
      </c>
      <c r="N338">
        <f t="shared" si="15"/>
        <v>790.55120084534428</v>
      </c>
      <c r="O338">
        <f t="shared" si="16"/>
        <v>654.00097852004546</v>
      </c>
    </row>
    <row r="339" spans="1:15" x14ac:dyDescent="0.25">
      <c r="A339" s="8" t="s">
        <v>14</v>
      </c>
      <c r="B339" s="7">
        <v>2</v>
      </c>
      <c r="C339" s="5">
        <v>7965.6021966206026</v>
      </c>
      <c r="D339" s="5">
        <v>8940.1615895014838</v>
      </c>
      <c r="E339" s="5">
        <v>9650.5307747751358</v>
      </c>
      <c r="I339">
        <v>336</v>
      </c>
      <c r="J339" s="4">
        <v>0.92054794520547945</v>
      </c>
      <c r="K339" s="5">
        <v>7782.4617441245755</v>
      </c>
      <c r="L339" s="5">
        <v>8622.8512012519932</v>
      </c>
      <c r="M339" s="5">
        <v>9245.9513705906356</v>
      </c>
      <c r="N339">
        <f t="shared" si="15"/>
        <v>840.3894571274177</v>
      </c>
      <c r="O339">
        <f t="shared" si="16"/>
        <v>623.10016933864244</v>
      </c>
    </row>
    <row r="340" spans="1:15" x14ac:dyDescent="0.25">
      <c r="A340" s="8" t="s">
        <v>14</v>
      </c>
      <c r="B340" s="7">
        <v>3</v>
      </c>
      <c r="C340" s="5">
        <v>7527.2350549764451</v>
      </c>
      <c r="D340" s="5">
        <v>8262.4600276515448</v>
      </c>
      <c r="E340" s="5">
        <v>8888.8784901526851</v>
      </c>
      <c r="I340">
        <v>337</v>
      </c>
      <c r="J340" s="4">
        <v>0.92328767123287669</v>
      </c>
      <c r="K340" s="5">
        <v>7801.4991510726868</v>
      </c>
      <c r="L340" s="5">
        <v>8664.9325746374489</v>
      </c>
      <c r="M340" s="5">
        <v>9321.8909992940717</v>
      </c>
      <c r="N340">
        <f t="shared" si="15"/>
        <v>863.43342356476205</v>
      </c>
      <c r="O340">
        <f t="shared" si="16"/>
        <v>656.95842465662281</v>
      </c>
    </row>
    <row r="341" spans="1:15" x14ac:dyDescent="0.25">
      <c r="A341" s="8" t="s">
        <v>14</v>
      </c>
      <c r="B341" s="7">
        <v>4</v>
      </c>
      <c r="C341" s="5">
        <v>6163.4058019252188</v>
      </c>
      <c r="D341" s="5">
        <v>6692.2651789383017</v>
      </c>
      <c r="E341" s="5">
        <v>7241.5784801410082</v>
      </c>
      <c r="I341">
        <v>338</v>
      </c>
      <c r="J341" s="4">
        <v>0.92602739726027394</v>
      </c>
      <c r="K341" s="5">
        <v>7809.9516657681161</v>
      </c>
      <c r="L341" s="5">
        <v>8679.5199803294199</v>
      </c>
      <c r="M341" s="5">
        <v>9369.0219890973494</v>
      </c>
      <c r="N341">
        <f t="shared" si="15"/>
        <v>869.56831456130385</v>
      </c>
      <c r="O341">
        <f t="shared" si="16"/>
        <v>689.50200876792951</v>
      </c>
    </row>
    <row r="342" spans="1:15" x14ac:dyDescent="0.25">
      <c r="A342" s="8" t="s">
        <v>14</v>
      </c>
      <c r="B342" s="7">
        <v>5</v>
      </c>
      <c r="C342" s="5">
        <v>6997.197528311488</v>
      </c>
      <c r="D342" s="5">
        <v>7719.7148052764569</v>
      </c>
      <c r="E342" s="5">
        <v>8053.7935609087071</v>
      </c>
      <c r="I342">
        <v>339</v>
      </c>
      <c r="J342" s="4">
        <v>0.92876712328767119</v>
      </c>
      <c r="K342" s="5">
        <v>7888.2432722799422</v>
      </c>
      <c r="L342" s="5">
        <v>8690.8684603849906</v>
      </c>
      <c r="M342" s="5">
        <v>9379.8348370628628</v>
      </c>
      <c r="N342">
        <f t="shared" si="15"/>
        <v>802.62518810504844</v>
      </c>
      <c r="O342">
        <f t="shared" si="16"/>
        <v>688.96637667787218</v>
      </c>
    </row>
    <row r="343" spans="1:15" x14ac:dyDescent="0.25">
      <c r="A343" s="8" t="s">
        <v>14</v>
      </c>
      <c r="B343" s="7">
        <v>6</v>
      </c>
      <c r="C343" s="5">
        <v>6787.2272978745495</v>
      </c>
      <c r="D343" s="5">
        <v>7565.6027380250889</v>
      </c>
      <c r="E343" s="5">
        <v>8236.305470342686</v>
      </c>
      <c r="I343">
        <v>340</v>
      </c>
      <c r="J343" s="4">
        <v>0.93150684931506844</v>
      </c>
      <c r="K343" s="5">
        <v>7893.6804048907106</v>
      </c>
      <c r="L343" s="5">
        <v>8714.5957364176211</v>
      </c>
      <c r="M343" s="5">
        <v>9450.877222555715</v>
      </c>
      <c r="N343">
        <f t="shared" si="15"/>
        <v>820.91533152691045</v>
      </c>
      <c r="O343">
        <f t="shared" si="16"/>
        <v>736.2814861380939</v>
      </c>
    </row>
    <row r="344" spans="1:15" x14ac:dyDescent="0.25">
      <c r="A344" s="8" t="s">
        <v>14</v>
      </c>
      <c r="B344" s="7">
        <v>7</v>
      </c>
      <c r="C344" s="5">
        <v>6810.0311429987196</v>
      </c>
      <c r="D344" s="5">
        <v>7729.2587433960398</v>
      </c>
      <c r="E344" s="5">
        <v>8424.7669825724515</v>
      </c>
      <c r="I344">
        <v>341</v>
      </c>
      <c r="J344" s="4">
        <v>0.9342465753424658</v>
      </c>
      <c r="K344" s="5">
        <v>7953.1821759934028</v>
      </c>
      <c r="L344" s="5">
        <v>8808.4313371177595</v>
      </c>
      <c r="M344" s="5">
        <v>9500.4936027326221</v>
      </c>
      <c r="N344">
        <f t="shared" si="15"/>
        <v>855.24916112435676</v>
      </c>
      <c r="O344">
        <f t="shared" si="16"/>
        <v>692.06226561486255</v>
      </c>
    </row>
    <row r="345" spans="1:15" x14ac:dyDescent="0.25">
      <c r="A345" s="8" t="s">
        <v>14</v>
      </c>
      <c r="B345" s="7">
        <v>8</v>
      </c>
      <c r="C345" s="5">
        <v>6776.9062064224017</v>
      </c>
      <c r="D345" s="5">
        <v>7618.5979883220498</v>
      </c>
      <c r="E345" s="5">
        <v>8240.9368928046424</v>
      </c>
      <c r="I345">
        <v>342</v>
      </c>
      <c r="J345" s="4">
        <v>0.93698630136986305</v>
      </c>
      <c r="K345" s="5">
        <v>7963.7231125045873</v>
      </c>
      <c r="L345" s="5">
        <v>8827.8284960957317</v>
      </c>
      <c r="M345" s="5">
        <v>9557.8722007059005</v>
      </c>
      <c r="N345">
        <f t="shared" si="15"/>
        <v>864.10538359114435</v>
      </c>
      <c r="O345">
        <f t="shared" si="16"/>
        <v>730.04370461016879</v>
      </c>
    </row>
    <row r="346" spans="1:15" x14ac:dyDescent="0.25">
      <c r="A346" s="8" t="s">
        <v>14</v>
      </c>
      <c r="B346" s="7">
        <v>9</v>
      </c>
      <c r="C346" s="5">
        <v>8235.0891861447744</v>
      </c>
      <c r="D346" s="5">
        <v>9132.3834519016345</v>
      </c>
      <c r="E346" s="5">
        <v>9861.3387949766256</v>
      </c>
      <c r="I346">
        <v>343</v>
      </c>
      <c r="J346" s="4">
        <v>0.9397260273972603</v>
      </c>
      <c r="K346" s="5">
        <v>7965.6021966206026</v>
      </c>
      <c r="L346" s="5">
        <v>8832.3997310933482</v>
      </c>
      <c r="M346" s="5">
        <v>9560.7845099549086</v>
      </c>
      <c r="N346">
        <f t="shared" si="15"/>
        <v>866.79753447274561</v>
      </c>
      <c r="O346">
        <f t="shared" si="16"/>
        <v>728.38477886156033</v>
      </c>
    </row>
    <row r="347" spans="1:15" x14ac:dyDescent="0.25">
      <c r="A347" s="8" t="s">
        <v>14</v>
      </c>
      <c r="B347" s="7">
        <v>10</v>
      </c>
      <c r="C347" s="5">
        <v>8722.4325620469535</v>
      </c>
      <c r="D347" s="5">
        <v>9526.6079840991952</v>
      </c>
      <c r="E347" s="5">
        <v>10269.131634197835</v>
      </c>
      <c r="I347">
        <v>344</v>
      </c>
      <c r="J347" s="4">
        <v>0.94246575342465755</v>
      </c>
      <c r="K347" s="5">
        <v>7967.4063871241087</v>
      </c>
      <c r="L347" s="5">
        <v>8876.1736134831772</v>
      </c>
      <c r="M347" s="5">
        <v>9586.3285206360742</v>
      </c>
      <c r="N347">
        <f t="shared" si="15"/>
        <v>908.76722635906845</v>
      </c>
      <c r="O347">
        <f t="shared" si="16"/>
        <v>710.15490715289707</v>
      </c>
    </row>
    <row r="348" spans="1:15" x14ac:dyDescent="0.25">
      <c r="A348" s="8" t="s">
        <v>14</v>
      </c>
      <c r="B348" s="7">
        <v>11</v>
      </c>
      <c r="C348" s="5">
        <v>7256.3779656977058</v>
      </c>
      <c r="D348" s="5">
        <v>8063.016505314994</v>
      </c>
      <c r="E348" s="5">
        <v>8554.6654199600744</v>
      </c>
      <c r="I348">
        <v>345</v>
      </c>
      <c r="J348" s="4">
        <v>0.9452054794520548</v>
      </c>
      <c r="K348" s="5">
        <v>7974.6486573988732</v>
      </c>
      <c r="L348" s="5">
        <v>8880.6049841405402</v>
      </c>
      <c r="M348" s="5">
        <v>9632.2050583187374</v>
      </c>
      <c r="N348">
        <f t="shared" si="15"/>
        <v>905.956326741667</v>
      </c>
      <c r="O348">
        <f t="shared" si="16"/>
        <v>751.60007417819725</v>
      </c>
    </row>
    <row r="349" spans="1:15" x14ac:dyDescent="0.25">
      <c r="A349" s="8" t="s">
        <v>14</v>
      </c>
      <c r="B349" s="7">
        <v>12</v>
      </c>
      <c r="C349" s="5">
        <v>8612.6580119060309</v>
      </c>
      <c r="D349" s="5">
        <v>9490.92487448057</v>
      </c>
      <c r="E349" s="5">
        <v>10213.67135526548</v>
      </c>
      <c r="I349">
        <v>346</v>
      </c>
      <c r="J349" s="4">
        <v>0.94794520547945205</v>
      </c>
      <c r="K349" s="5">
        <v>8037.1180462525626</v>
      </c>
      <c r="L349" s="5">
        <v>8889.5617407379941</v>
      </c>
      <c r="M349" s="5">
        <v>9634.0173569217077</v>
      </c>
      <c r="N349">
        <f t="shared" si="15"/>
        <v>852.44369448543148</v>
      </c>
      <c r="O349">
        <f t="shared" si="16"/>
        <v>744.45561618371357</v>
      </c>
    </row>
    <row r="350" spans="1:15" x14ac:dyDescent="0.25">
      <c r="A350" s="8" t="s">
        <v>14</v>
      </c>
      <c r="B350" s="7">
        <v>13</v>
      </c>
      <c r="C350" s="5">
        <v>7394.7271456416129</v>
      </c>
      <c r="D350" s="5">
        <v>7461.6616386293135</v>
      </c>
      <c r="E350" s="5">
        <v>7553.9079701671108</v>
      </c>
      <c r="I350">
        <v>347</v>
      </c>
      <c r="J350" s="4">
        <v>0.9506849315068493</v>
      </c>
      <c r="K350" s="5">
        <v>8056.4594846507607</v>
      </c>
      <c r="L350" s="5">
        <v>8940.1615895014838</v>
      </c>
      <c r="M350" s="5">
        <v>9650.5307747751358</v>
      </c>
      <c r="N350">
        <f t="shared" si="15"/>
        <v>883.70210485072312</v>
      </c>
      <c r="O350">
        <f t="shared" si="16"/>
        <v>710.36918527365196</v>
      </c>
    </row>
    <row r="351" spans="1:15" x14ac:dyDescent="0.25">
      <c r="A351" s="8" t="s">
        <v>14</v>
      </c>
      <c r="B351" s="7">
        <v>14</v>
      </c>
      <c r="C351" s="5">
        <v>6835.6488814477416</v>
      </c>
      <c r="D351" s="5">
        <v>7327.1223952663604</v>
      </c>
      <c r="E351" s="5">
        <v>7654.6186752216236</v>
      </c>
      <c r="I351">
        <v>348</v>
      </c>
      <c r="J351" s="4">
        <v>0.95342465753424654</v>
      </c>
      <c r="K351" s="5">
        <v>8095.9510541633972</v>
      </c>
      <c r="L351" s="5">
        <v>8952.3141292818946</v>
      </c>
      <c r="M351" s="5">
        <v>9687.6739325432754</v>
      </c>
      <c r="N351">
        <f t="shared" si="15"/>
        <v>856.36307511849736</v>
      </c>
      <c r="O351">
        <f t="shared" si="16"/>
        <v>735.35980326138088</v>
      </c>
    </row>
    <row r="352" spans="1:15" x14ac:dyDescent="0.25">
      <c r="A352" s="8" t="s">
        <v>14</v>
      </c>
      <c r="B352" s="7">
        <v>15</v>
      </c>
      <c r="C352" s="5">
        <v>6450.2228602851646</v>
      </c>
      <c r="D352" s="5">
        <v>7096.2286156754635</v>
      </c>
      <c r="E352" s="5">
        <v>7498.1337918256904</v>
      </c>
      <c r="I352">
        <v>349</v>
      </c>
      <c r="J352" s="4">
        <v>0.95616438356164379</v>
      </c>
      <c r="K352" s="5">
        <v>8100.9489031522789</v>
      </c>
      <c r="L352" s="5">
        <v>8975.2539883407881</v>
      </c>
      <c r="M352" s="5">
        <v>9688.4480750214243</v>
      </c>
      <c r="N352">
        <f t="shared" si="15"/>
        <v>874.30508518850911</v>
      </c>
      <c r="O352">
        <f t="shared" si="16"/>
        <v>713.19408668063625</v>
      </c>
    </row>
    <row r="353" spans="1:15" x14ac:dyDescent="0.25">
      <c r="A353" s="8" t="s">
        <v>14</v>
      </c>
      <c r="B353" s="7">
        <v>16</v>
      </c>
      <c r="C353" s="5">
        <v>7778.225115846024</v>
      </c>
      <c r="D353" s="5">
        <v>8269.5484277406831</v>
      </c>
      <c r="E353" s="5">
        <v>8874.9674270563555</v>
      </c>
      <c r="I353">
        <v>350</v>
      </c>
      <c r="J353" s="4">
        <v>0.95890410958904104</v>
      </c>
      <c r="K353" s="5">
        <v>8140.2398493810433</v>
      </c>
      <c r="L353" s="5">
        <v>8978.7232975090774</v>
      </c>
      <c r="M353" s="5">
        <v>9741.2536118743883</v>
      </c>
      <c r="N353">
        <f t="shared" si="15"/>
        <v>838.48344812803407</v>
      </c>
      <c r="O353">
        <f t="shared" si="16"/>
        <v>762.53031436531091</v>
      </c>
    </row>
    <row r="354" spans="1:15" x14ac:dyDescent="0.25">
      <c r="A354" s="8" t="s">
        <v>14</v>
      </c>
      <c r="B354" s="7">
        <v>17</v>
      </c>
      <c r="C354" s="5">
        <v>8037.1180462525626</v>
      </c>
      <c r="D354" s="5">
        <v>8690.8684603849906</v>
      </c>
      <c r="E354" s="5">
        <v>9196.8344794135301</v>
      </c>
      <c r="I354">
        <v>351</v>
      </c>
      <c r="J354" s="4">
        <v>0.9616438356164384</v>
      </c>
      <c r="K354" s="5">
        <v>8161.4560148277815</v>
      </c>
      <c r="L354" s="5">
        <v>9019.5399708885961</v>
      </c>
      <c r="M354" s="5">
        <v>9752.2028164029689</v>
      </c>
      <c r="N354">
        <f t="shared" si="15"/>
        <v>858.08395606081467</v>
      </c>
      <c r="O354">
        <f t="shared" si="16"/>
        <v>732.66284551437275</v>
      </c>
    </row>
    <row r="355" spans="1:15" x14ac:dyDescent="0.25">
      <c r="A355" s="8" t="s">
        <v>14</v>
      </c>
      <c r="B355" s="7">
        <v>18</v>
      </c>
      <c r="C355" s="5">
        <v>6567.3738760223132</v>
      </c>
      <c r="D355" s="5">
        <v>6804.1824662372564</v>
      </c>
      <c r="E355" s="5">
        <v>6940.6430467320497</v>
      </c>
      <c r="I355">
        <v>352</v>
      </c>
      <c r="J355" s="4">
        <v>0.96438356164383565</v>
      </c>
      <c r="K355" s="5">
        <v>8235.0891861447744</v>
      </c>
      <c r="L355" s="5">
        <v>9087.5392264606162</v>
      </c>
      <c r="M355" s="5">
        <v>9763.2698267904925</v>
      </c>
      <c r="N355">
        <f t="shared" si="15"/>
        <v>852.45004031584176</v>
      </c>
      <c r="O355">
        <f t="shared" si="16"/>
        <v>675.73060032987632</v>
      </c>
    </row>
    <row r="356" spans="1:15" x14ac:dyDescent="0.25">
      <c r="A356" s="8" t="s">
        <v>14</v>
      </c>
      <c r="B356" s="7">
        <v>19</v>
      </c>
      <c r="C356" s="5">
        <v>8527.1404137976497</v>
      </c>
      <c r="D356" s="5">
        <v>9174.151803447392</v>
      </c>
      <c r="E356" s="5">
        <v>9752.2028164029689</v>
      </c>
      <c r="I356">
        <v>353</v>
      </c>
      <c r="J356" s="4">
        <v>0.9671232876712329</v>
      </c>
      <c r="K356" s="5">
        <v>8323.5657234903483</v>
      </c>
      <c r="L356" s="5">
        <v>9132.3834519016345</v>
      </c>
      <c r="M356" s="5">
        <v>9861.3387949766256</v>
      </c>
      <c r="N356">
        <f t="shared" si="15"/>
        <v>808.81772841128623</v>
      </c>
      <c r="O356">
        <f t="shared" si="16"/>
        <v>728.95534307499111</v>
      </c>
    </row>
    <row r="357" spans="1:15" x14ac:dyDescent="0.25">
      <c r="A357" s="8" t="s">
        <v>14</v>
      </c>
      <c r="B357" s="7">
        <v>20</v>
      </c>
      <c r="C357" s="5">
        <v>9648.0376450295335</v>
      </c>
      <c r="D357" s="5">
        <v>10558.631951278287</v>
      </c>
      <c r="E357" s="5">
        <v>11305.682473494413</v>
      </c>
      <c r="I357">
        <v>354</v>
      </c>
      <c r="J357" s="4">
        <v>0.96986301369863015</v>
      </c>
      <c r="K357" s="5">
        <v>8340.908351916114</v>
      </c>
      <c r="L357" s="5">
        <v>9174.151803447392</v>
      </c>
      <c r="M357" s="5">
        <v>9885.3932452873123</v>
      </c>
      <c r="N357">
        <f t="shared" si="15"/>
        <v>833.24345153127797</v>
      </c>
      <c r="O357">
        <f t="shared" si="16"/>
        <v>711.2414418399203</v>
      </c>
    </row>
    <row r="358" spans="1:15" x14ac:dyDescent="0.25">
      <c r="A358" s="8" t="s">
        <v>14</v>
      </c>
      <c r="B358" s="7">
        <v>21</v>
      </c>
      <c r="C358" s="5">
        <v>7888.2432722799422</v>
      </c>
      <c r="D358" s="5">
        <v>8622.8512012519932</v>
      </c>
      <c r="E358" s="5">
        <v>9199.6074004794536</v>
      </c>
      <c r="I358">
        <v>355</v>
      </c>
      <c r="J358" s="4">
        <v>0.9726027397260274</v>
      </c>
      <c r="K358" s="5">
        <v>8364.8249875731526</v>
      </c>
      <c r="L358" s="5">
        <v>9204.3014788020191</v>
      </c>
      <c r="M358" s="5">
        <v>9889.160622761261</v>
      </c>
      <c r="N358">
        <f t="shared" si="15"/>
        <v>839.47649122886651</v>
      </c>
      <c r="O358">
        <f t="shared" si="16"/>
        <v>684.85914395924192</v>
      </c>
    </row>
    <row r="359" spans="1:15" x14ac:dyDescent="0.25">
      <c r="A359" s="8" t="s">
        <v>14</v>
      </c>
      <c r="B359" s="7">
        <v>22</v>
      </c>
      <c r="C359" s="5">
        <v>8364.8249875731526</v>
      </c>
      <c r="D359" s="5">
        <v>8952.3141292818946</v>
      </c>
      <c r="E359" s="5">
        <v>9245.9513705906356</v>
      </c>
      <c r="I359">
        <v>356</v>
      </c>
      <c r="J359" s="4">
        <v>0.97534246575342465</v>
      </c>
      <c r="K359" s="5">
        <v>8527.1404137976497</v>
      </c>
      <c r="L359" s="5">
        <v>9237.2457052780519</v>
      </c>
      <c r="M359" s="5">
        <v>9950.9487491073087</v>
      </c>
      <c r="N359">
        <f t="shared" si="15"/>
        <v>710.10529148040223</v>
      </c>
      <c r="O359">
        <f t="shared" si="16"/>
        <v>713.70304382925679</v>
      </c>
    </row>
    <row r="360" spans="1:15" x14ac:dyDescent="0.25">
      <c r="A360" s="8" t="s">
        <v>14</v>
      </c>
      <c r="B360" s="7">
        <v>23</v>
      </c>
      <c r="C360" s="5">
        <v>8559.3584525483384</v>
      </c>
      <c r="D360" s="5">
        <v>9237.2457052780519</v>
      </c>
      <c r="E360" s="5">
        <v>9688.4480750214243</v>
      </c>
      <c r="I360">
        <v>357</v>
      </c>
      <c r="J360" s="4">
        <v>0.9780821917808219</v>
      </c>
      <c r="K360" s="5">
        <v>8559.3584525483384</v>
      </c>
      <c r="L360" s="5">
        <v>9374.7926508443925</v>
      </c>
      <c r="M360" s="5">
        <v>10129.341198144459</v>
      </c>
      <c r="N360">
        <f t="shared" si="15"/>
        <v>815.43419829605409</v>
      </c>
      <c r="O360">
        <f t="shared" si="16"/>
        <v>754.54854730006628</v>
      </c>
    </row>
    <row r="361" spans="1:15" x14ac:dyDescent="0.25">
      <c r="A361" s="8" t="s">
        <v>14</v>
      </c>
      <c r="B361" s="7">
        <v>24</v>
      </c>
      <c r="C361" s="5">
        <v>5866.2547840793413</v>
      </c>
      <c r="D361" s="5">
        <v>6222.4106117610936</v>
      </c>
      <c r="E361" s="5">
        <v>6407.6681965141797</v>
      </c>
      <c r="I361">
        <v>358</v>
      </c>
      <c r="J361" s="4">
        <v>0.98082191780821915</v>
      </c>
      <c r="K361" s="5">
        <v>8583.5734057870395</v>
      </c>
      <c r="L361" s="5">
        <v>9421.9189851745214</v>
      </c>
      <c r="M361" s="5">
        <v>10213.67135526548</v>
      </c>
      <c r="N361">
        <f t="shared" si="15"/>
        <v>838.34557938748185</v>
      </c>
      <c r="O361">
        <f t="shared" si="16"/>
        <v>791.75237009095872</v>
      </c>
    </row>
    <row r="362" spans="1:15" x14ac:dyDescent="0.25">
      <c r="A362" s="8" t="s">
        <v>14</v>
      </c>
      <c r="B362" s="7">
        <v>25</v>
      </c>
      <c r="C362" s="5">
        <v>7624.0544559488699</v>
      </c>
      <c r="D362" s="5">
        <v>8463.8069907767967</v>
      </c>
      <c r="E362" s="5">
        <v>9113.0871545544578</v>
      </c>
      <c r="I362">
        <v>359</v>
      </c>
      <c r="J362" s="4">
        <v>0.98356164383561639</v>
      </c>
      <c r="K362" s="5">
        <v>8594.2689670989712</v>
      </c>
      <c r="L362" s="5">
        <v>9490.92487448057</v>
      </c>
      <c r="M362" s="5">
        <v>10234.864134884741</v>
      </c>
      <c r="N362">
        <f t="shared" si="15"/>
        <v>896.65590738159881</v>
      </c>
      <c r="O362">
        <f t="shared" si="16"/>
        <v>743.93926040417136</v>
      </c>
    </row>
    <row r="363" spans="1:15" x14ac:dyDescent="0.25">
      <c r="A363" s="8" t="s">
        <v>14</v>
      </c>
      <c r="B363" s="7">
        <v>26</v>
      </c>
      <c r="C363" s="5">
        <v>5821.8960211982048</v>
      </c>
      <c r="D363" s="5">
        <v>6213.0487075106867</v>
      </c>
      <c r="E363" s="5">
        <v>6427.9830387171496</v>
      </c>
      <c r="I363">
        <v>360</v>
      </c>
      <c r="J363" s="4">
        <v>0.98630136986301364</v>
      </c>
      <c r="K363" s="5">
        <v>8612.6580119060309</v>
      </c>
      <c r="L363" s="5">
        <v>9526.6079840991952</v>
      </c>
      <c r="M363" s="5">
        <v>10269.131634197835</v>
      </c>
      <c r="N363">
        <f t="shared" si="15"/>
        <v>913.94997219316429</v>
      </c>
      <c r="O363">
        <f t="shared" si="16"/>
        <v>742.52365009863934</v>
      </c>
    </row>
    <row r="364" spans="1:15" x14ac:dyDescent="0.25">
      <c r="A364" s="8" t="s">
        <v>14</v>
      </c>
      <c r="B364" s="7">
        <v>27</v>
      </c>
      <c r="C364" s="5">
        <v>7136.5162122305046</v>
      </c>
      <c r="D364" s="5">
        <v>7564.8261913754868</v>
      </c>
      <c r="E364" s="5">
        <v>7708.632625611026</v>
      </c>
      <c r="I364">
        <v>361</v>
      </c>
      <c r="J364" s="4">
        <v>0.989041095890411</v>
      </c>
      <c r="K364" s="5">
        <v>8722.4325620469535</v>
      </c>
      <c r="L364" s="5">
        <v>9688.0099662017019</v>
      </c>
      <c r="M364" s="5">
        <v>10597.018536377149</v>
      </c>
      <c r="N364">
        <f t="shared" si="15"/>
        <v>965.57740415474836</v>
      </c>
      <c r="O364">
        <f t="shared" si="16"/>
        <v>909.00857017544695</v>
      </c>
    </row>
    <row r="365" spans="1:15" x14ac:dyDescent="0.25">
      <c r="A365" s="8" t="s">
        <v>14</v>
      </c>
      <c r="B365" s="7">
        <v>28</v>
      </c>
      <c r="C365" s="5">
        <v>7953.1821759934028</v>
      </c>
      <c r="D365" s="5">
        <v>8679.5199803294199</v>
      </c>
      <c r="E365" s="5">
        <v>9321.8909992940717</v>
      </c>
      <c r="I365">
        <v>362</v>
      </c>
      <c r="J365" s="4">
        <v>0.99178082191780825</v>
      </c>
      <c r="K365" s="5">
        <v>8798.521316014012</v>
      </c>
      <c r="L365" s="5">
        <v>9816.8408528349501</v>
      </c>
      <c r="M365" s="5">
        <v>10725.909271809924</v>
      </c>
      <c r="N365">
        <f t="shared" si="15"/>
        <v>1018.3195368209381</v>
      </c>
      <c r="O365">
        <f t="shared" si="16"/>
        <v>909.06841897497361</v>
      </c>
    </row>
    <row r="366" spans="1:15" x14ac:dyDescent="0.25">
      <c r="A366" s="8" t="s">
        <v>14</v>
      </c>
      <c r="B366" s="7">
        <v>29</v>
      </c>
      <c r="C366" s="5">
        <v>6699.3684845845673</v>
      </c>
      <c r="D366" s="5">
        <v>7134.4790193603221</v>
      </c>
      <c r="E366" s="5">
        <v>7469.5535754548873</v>
      </c>
      <c r="I366">
        <v>363</v>
      </c>
      <c r="J366" s="4">
        <v>0.9945205479452055</v>
      </c>
      <c r="K366" s="5">
        <v>8988.9071597138282</v>
      </c>
      <c r="L366" s="5">
        <v>9986.3119698732953</v>
      </c>
      <c r="M366" s="5">
        <v>10854.102655795105</v>
      </c>
      <c r="N366">
        <f t="shared" si="15"/>
        <v>997.40481015946716</v>
      </c>
      <c r="O366">
        <f t="shared" si="16"/>
        <v>867.7906859218092</v>
      </c>
    </row>
    <row r="367" spans="1:15" x14ac:dyDescent="0.25">
      <c r="A367" s="8" t="s">
        <v>14</v>
      </c>
      <c r="B367" s="7">
        <v>30</v>
      </c>
      <c r="C367" s="5">
        <v>6140.3257543825348</v>
      </c>
      <c r="D367" s="5">
        <v>6400.3444535881536</v>
      </c>
      <c r="E367" s="5">
        <v>6510.4418196902297</v>
      </c>
      <c r="I367">
        <v>364</v>
      </c>
      <c r="J367" s="4">
        <v>0.99726027397260275</v>
      </c>
      <c r="K367" s="5">
        <v>9167.0462695299102</v>
      </c>
      <c r="L367" s="5">
        <v>10113.032271538112</v>
      </c>
      <c r="M367" s="5">
        <v>10877.411859980042</v>
      </c>
      <c r="N367">
        <f t="shared" si="15"/>
        <v>945.98600200820147</v>
      </c>
      <c r="O367">
        <f t="shared" si="16"/>
        <v>764.37958844193054</v>
      </c>
    </row>
    <row r="368" spans="1:15" x14ac:dyDescent="0.25">
      <c r="A368" s="8" t="s">
        <v>14</v>
      </c>
      <c r="B368" s="7">
        <v>31</v>
      </c>
      <c r="C368" s="5">
        <v>8161.4560148277815</v>
      </c>
      <c r="D368" s="5">
        <v>8562.4866067919938</v>
      </c>
      <c r="E368" s="5">
        <v>8741.2766204350955</v>
      </c>
      <c r="I368">
        <v>365</v>
      </c>
      <c r="J368" s="4">
        <v>1</v>
      </c>
      <c r="K368" s="5">
        <v>9648.0376450295335</v>
      </c>
      <c r="L368" s="5">
        <v>10558.631951278287</v>
      </c>
      <c r="M368" s="5">
        <v>11305.682473494413</v>
      </c>
      <c r="N368">
        <f t="shared" si="15"/>
        <v>910.59430624875313</v>
      </c>
      <c r="O368">
        <f t="shared" si="16"/>
        <v>747.05052221612641</v>
      </c>
    </row>
  </sheetData>
  <sortState ref="M4:M368">
    <sortCondition ref="M4"/>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D2" sqref="D2:H2"/>
    </sheetView>
  </sheetViews>
  <sheetFormatPr defaultRowHeight="15" x14ac:dyDescent="0.25"/>
  <cols>
    <col min="1" max="1" width="37" customWidth="1"/>
    <col min="2" max="2" width="18" customWidth="1"/>
  </cols>
  <sheetData>
    <row r="1" spans="1:8" ht="30" x14ac:dyDescent="0.25">
      <c r="A1" s="17" t="s">
        <v>68</v>
      </c>
      <c r="B1" s="18"/>
      <c r="C1" s="19" t="s">
        <v>47</v>
      </c>
      <c r="D1" s="40">
        <v>2013</v>
      </c>
      <c r="E1" s="40">
        <v>2014</v>
      </c>
      <c r="F1" s="41">
        <v>2015</v>
      </c>
      <c r="G1" s="41">
        <v>2016</v>
      </c>
      <c r="H1" s="41">
        <v>2017</v>
      </c>
    </row>
    <row r="2" spans="1:8" ht="30" x14ac:dyDescent="0.25">
      <c r="A2" s="23" t="s">
        <v>51</v>
      </c>
      <c r="B2" s="11"/>
      <c r="C2" s="39"/>
      <c r="D2" s="42">
        <v>48870</v>
      </c>
      <c r="E2" s="42">
        <v>49577</v>
      </c>
      <c r="F2" s="42">
        <v>50240</v>
      </c>
      <c r="G2" s="42">
        <v>50951</v>
      </c>
      <c r="H2" s="42">
        <v>51625</v>
      </c>
    </row>
    <row r="3" spans="1:8" ht="30" x14ac:dyDescent="0.25">
      <c r="A3" s="23" t="s">
        <v>52</v>
      </c>
      <c r="B3" s="11"/>
      <c r="C3" s="11"/>
      <c r="D3" s="28">
        <v>51154</v>
      </c>
      <c r="E3" s="28">
        <v>51897</v>
      </c>
      <c r="F3" s="28">
        <v>52592</v>
      </c>
      <c r="G3" s="28">
        <v>53318</v>
      </c>
      <c r="H3" s="28">
        <v>54045</v>
      </c>
    </row>
    <row r="4" spans="1:8" x14ac:dyDescent="0.25">
      <c r="A4" s="50"/>
      <c r="B4" s="49"/>
      <c r="C4" s="49"/>
      <c r="D4" s="49"/>
      <c r="E4" s="49"/>
      <c r="F4" s="49"/>
      <c r="G4" s="49"/>
      <c r="H4" s="49"/>
    </row>
    <row r="5" spans="1:8" x14ac:dyDescent="0.25">
      <c r="A5" s="11"/>
      <c r="B5" s="20" t="s">
        <v>38</v>
      </c>
      <c r="C5" s="20"/>
      <c r="D5" s="21">
        <v>2013</v>
      </c>
      <c r="E5" s="21">
        <v>2014</v>
      </c>
      <c r="F5" s="22">
        <v>2015</v>
      </c>
      <c r="G5" s="22">
        <v>2016</v>
      </c>
      <c r="H5" s="22">
        <v>2017</v>
      </c>
    </row>
    <row r="6" spans="1:8" x14ac:dyDescent="0.25">
      <c r="A6" s="11" t="s">
        <v>39</v>
      </c>
      <c r="B6" s="12" t="s">
        <v>40</v>
      </c>
      <c r="C6" s="12"/>
      <c r="D6" s="13">
        <v>1026.1483225806453</v>
      </c>
      <c r="E6" s="13">
        <v>1646.3680000000002</v>
      </c>
      <c r="F6" s="13">
        <v>1929.3680000000002</v>
      </c>
      <c r="G6" s="13">
        <v>2130.768</v>
      </c>
      <c r="H6" s="13">
        <v>2202.4480000000003</v>
      </c>
    </row>
    <row r="7" spans="1:8" x14ac:dyDescent="0.25">
      <c r="A7" s="11" t="s">
        <v>39</v>
      </c>
      <c r="B7" s="12" t="s">
        <v>41</v>
      </c>
      <c r="C7" s="12"/>
      <c r="D7" s="13">
        <v>373</v>
      </c>
      <c r="E7" s="13">
        <v>748</v>
      </c>
      <c r="F7" s="13">
        <v>968</v>
      </c>
      <c r="G7" s="13">
        <v>1718</v>
      </c>
      <c r="H7" s="13">
        <v>1918</v>
      </c>
    </row>
    <row r="8" spans="1:8" ht="15.75" thickBot="1" x14ac:dyDescent="0.3">
      <c r="A8" s="29" t="s">
        <v>39</v>
      </c>
      <c r="B8" s="30" t="s">
        <v>42</v>
      </c>
      <c r="C8" s="30"/>
      <c r="D8" s="31">
        <v>28.664999999999999</v>
      </c>
      <c r="E8" s="31">
        <v>28.664999999999999</v>
      </c>
      <c r="F8" s="31">
        <v>42.164999999999999</v>
      </c>
      <c r="G8" s="31">
        <v>52.164999999999999</v>
      </c>
      <c r="H8" s="31">
        <v>52.164999999999999</v>
      </c>
    </row>
    <row r="9" spans="1:8" ht="15.75" thickTop="1" x14ac:dyDescent="0.25">
      <c r="A9" s="32" t="s">
        <v>53</v>
      </c>
      <c r="B9" s="33"/>
      <c r="C9" s="33"/>
      <c r="D9" s="34">
        <f>D8+D7+D6</f>
        <v>1427.8133225806453</v>
      </c>
      <c r="E9" s="34">
        <f t="shared" ref="E9:H9" si="0">E8+E7+E6</f>
        <v>2423.0330000000004</v>
      </c>
      <c r="F9" s="34">
        <f t="shared" si="0"/>
        <v>2939.5330000000004</v>
      </c>
      <c r="G9" s="34">
        <f t="shared" si="0"/>
        <v>3900.933</v>
      </c>
      <c r="H9" s="34">
        <f t="shared" si="0"/>
        <v>4172.6130000000003</v>
      </c>
    </row>
    <row r="10" spans="1:8" x14ac:dyDescent="0.25">
      <c r="A10" s="11" t="s">
        <v>54</v>
      </c>
      <c r="B10" s="12"/>
      <c r="C10" s="12"/>
      <c r="D10" s="13">
        <f>D9</f>
        <v>1427.8133225806453</v>
      </c>
      <c r="E10" s="13">
        <f>E9-D9</f>
        <v>995.21967741935509</v>
      </c>
      <c r="F10" s="13">
        <f t="shared" ref="F10:H10" si="1">F9-E9</f>
        <v>516.5</v>
      </c>
      <c r="G10" s="13">
        <f t="shared" si="1"/>
        <v>961.39999999999964</v>
      </c>
      <c r="H10" s="13">
        <f t="shared" si="1"/>
        <v>271.68000000000029</v>
      </c>
    </row>
    <row r="11" spans="1:8" x14ac:dyDescent="0.25">
      <c r="A11" s="48"/>
      <c r="B11" s="49"/>
      <c r="C11" s="49"/>
      <c r="D11" s="49"/>
      <c r="E11" s="49"/>
      <c r="F11" s="49"/>
      <c r="G11" s="49"/>
      <c r="H11" s="49"/>
    </row>
    <row r="12" spans="1:8" x14ac:dyDescent="0.25">
      <c r="A12" s="15" t="s">
        <v>43</v>
      </c>
      <c r="B12" s="15" t="s">
        <v>44</v>
      </c>
      <c r="C12" s="15"/>
      <c r="D12" s="16">
        <v>0</v>
      </c>
      <c r="E12" s="16">
        <v>380.99800000000005</v>
      </c>
      <c r="F12" s="16">
        <v>467.52800000000002</v>
      </c>
      <c r="G12" s="16">
        <v>577.52800000000002</v>
      </c>
      <c r="H12" s="16">
        <v>1377.528</v>
      </c>
    </row>
    <row r="13" spans="1:8" x14ac:dyDescent="0.25">
      <c r="A13" s="15" t="s">
        <v>43</v>
      </c>
      <c r="B13" s="15" t="s">
        <v>45</v>
      </c>
      <c r="C13" s="15"/>
      <c r="D13" s="16">
        <v>0</v>
      </c>
      <c r="E13" s="16">
        <v>42.5</v>
      </c>
      <c r="F13" s="16">
        <v>42.5</v>
      </c>
      <c r="G13" s="16">
        <v>42.5</v>
      </c>
      <c r="H13" s="16">
        <v>42.5</v>
      </c>
    </row>
    <row r="14" spans="1:8" ht="15.75" thickBot="1" x14ac:dyDescent="0.3">
      <c r="A14" s="35" t="s">
        <v>43</v>
      </c>
      <c r="B14" s="35" t="s">
        <v>42</v>
      </c>
      <c r="C14" s="35"/>
      <c r="D14" s="36">
        <v>0</v>
      </c>
      <c r="E14" s="36">
        <v>0</v>
      </c>
      <c r="F14" s="36">
        <v>270</v>
      </c>
      <c r="G14" s="36">
        <v>270</v>
      </c>
      <c r="H14" s="36">
        <v>270</v>
      </c>
    </row>
    <row r="15" spans="1:8" ht="15.75" thickTop="1" x14ac:dyDescent="0.25">
      <c r="A15" s="32" t="s">
        <v>55</v>
      </c>
      <c r="B15" s="37"/>
      <c r="C15" s="37"/>
      <c r="D15" s="38">
        <f>SUM(D12:D14)</f>
        <v>0</v>
      </c>
      <c r="E15" s="38">
        <f t="shared" ref="E15:H15" si="2">SUM(E12:E14)</f>
        <v>423.49800000000005</v>
      </c>
      <c r="F15" s="38">
        <f t="shared" si="2"/>
        <v>780.02800000000002</v>
      </c>
      <c r="G15" s="38">
        <f t="shared" si="2"/>
        <v>890.02800000000002</v>
      </c>
      <c r="H15" s="38">
        <f t="shared" si="2"/>
        <v>1690.028</v>
      </c>
    </row>
    <row r="16" spans="1:8" x14ac:dyDescent="0.25">
      <c r="A16" s="11" t="s">
        <v>56</v>
      </c>
      <c r="B16" s="15"/>
      <c r="C16" s="15"/>
      <c r="D16" s="16">
        <f>D15</f>
        <v>0</v>
      </c>
      <c r="E16" s="16">
        <f>E15-D15</f>
        <v>423.49800000000005</v>
      </c>
      <c r="F16" s="16">
        <f t="shared" ref="F16:H16" si="3">F15-E15</f>
        <v>356.53</v>
      </c>
      <c r="G16" s="16">
        <f t="shared" si="3"/>
        <v>110</v>
      </c>
      <c r="H16" s="16">
        <f t="shared" si="3"/>
        <v>800</v>
      </c>
    </row>
    <row r="17" spans="1:8" x14ac:dyDescent="0.25">
      <c r="A17" s="48"/>
      <c r="B17" s="49"/>
      <c r="C17" s="49"/>
      <c r="D17" s="49"/>
      <c r="E17" s="49"/>
      <c r="F17" s="49"/>
      <c r="G17" s="49"/>
      <c r="H17" s="49"/>
    </row>
    <row r="18" spans="1:8" x14ac:dyDescent="0.25">
      <c r="A18" s="11" t="s">
        <v>46</v>
      </c>
      <c r="B18" s="11" t="s">
        <v>40</v>
      </c>
      <c r="C18" s="11"/>
      <c r="D18" s="13">
        <v>619</v>
      </c>
      <c r="E18" s="13">
        <v>1123</v>
      </c>
      <c r="F18" s="13">
        <v>1288</v>
      </c>
      <c r="G18" s="13">
        <v>1454</v>
      </c>
      <c r="H18" s="13">
        <v>1454</v>
      </c>
    </row>
    <row r="19" spans="1:8" ht="15.75" thickBot="1" x14ac:dyDescent="0.3">
      <c r="A19" s="29" t="s">
        <v>46</v>
      </c>
      <c r="B19" s="29" t="s">
        <v>42</v>
      </c>
      <c r="C19" s="29"/>
      <c r="D19" s="31">
        <v>1195</v>
      </c>
      <c r="E19" s="31">
        <v>1373</v>
      </c>
      <c r="F19" s="31">
        <v>1373</v>
      </c>
      <c r="G19" s="31">
        <v>1373</v>
      </c>
      <c r="H19" s="31">
        <v>1373</v>
      </c>
    </row>
    <row r="20" spans="1:8" ht="15.75" thickTop="1" x14ac:dyDescent="0.25">
      <c r="A20" s="32" t="s">
        <v>58</v>
      </c>
      <c r="B20" s="32"/>
      <c r="C20" s="32"/>
      <c r="D20" s="34">
        <f>SUM(D18:D19)</f>
        <v>1814</v>
      </c>
      <c r="E20" s="34">
        <f t="shared" ref="E20:H20" si="4">SUM(E18:E19)</f>
        <v>2496</v>
      </c>
      <c r="F20" s="34">
        <f t="shared" si="4"/>
        <v>2661</v>
      </c>
      <c r="G20" s="34">
        <f t="shared" si="4"/>
        <v>2827</v>
      </c>
      <c r="H20" s="34">
        <f t="shared" si="4"/>
        <v>2827</v>
      </c>
    </row>
    <row r="21" spans="1:8" x14ac:dyDescent="0.25">
      <c r="A21" s="11" t="s">
        <v>57</v>
      </c>
      <c r="B21" s="11"/>
      <c r="C21" s="11"/>
      <c r="D21" s="16">
        <f>D20</f>
        <v>1814</v>
      </c>
      <c r="E21" s="16">
        <f>E20-D20</f>
        <v>682</v>
      </c>
      <c r="F21" s="16">
        <f t="shared" ref="F21" si="5">F20-E20</f>
        <v>165</v>
      </c>
      <c r="G21" s="16">
        <f t="shared" ref="G21" si="6">G20-F20</f>
        <v>166</v>
      </c>
      <c r="H21" s="16">
        <f t="shared" ref="H21" si="7">H20-G20</f>
        <v>0</v>
      </c>
    </row>
    <row r="22" spans="1:8" x14ac:dyDescent="0.25">
      <c r="A22" s="48"/>
      <c r="B22" s="49"/>
      <c r="C22" s="49"/>
      <c r="D22" s="49"/>
      <c r="E22" s="49"/>
      <c r="F22" s="49"/>
      <c r="G22" s="49"/>
      <c r="H22" s="49"/>
    </row>
    <row r="23" spans="1:8" ht="30.75" customHeight="1" x14ac:dyDescent="0.25">
      <c r="A23" s="23"/>
      <c r="B23" s="11"/>
      <c r="C23" s="24"/>
      <c r="D23" s="13"/>
      <c r="E23" s="13"/>
      <c r="F23" s="13"/>
      <c r="G23" s="13"/>
      <c r="H23" s="13"/>
    </row>
    <row r="24" spans="1:8" ht="30.75" customHeight="1" x14ac:dyDescent="0.25">
      <c r="A24" s="23" t="s">
        <v>49</v>
      </c>
      <c r="B24" s="11"/>
      <c r="C24" s="24">
        <v>367</v>
      </c>
      <c r="D24" s="11">
        <v>733</v>
      </c>
      <c r="E24" s="11">
        <v>1100</v>
      </c>
      <c r="F24" s="11">
        <v>1467</v>
      </c>
      <c r="G24" s="11">
        <v>1833</v>
      </c>
      <c r="H24" s="11">
        <v>2200</v>
      </c>
    </row>
    <row r="25" spans="1:8" x14ac:dyDescent="0.25">
      <c r="A25" s="11" t="s">
        <v>48</v>
      </c>
      <c r="B25" s="12" t="s">
        <v>40</v>
      </c>
      <c r="C25" s="24">
        <v>1345</v>
      </c>
      <c r="D25" s="13">
        <f>D6+D12+D13+D18</f>
        <v>1645.1483225806453</v>
      </c>
      <c r="E25" s="13">
        <f>E6+E12+E13+E18</f>
        <v>3192.866</v>
      </c>
      <c r="F25" s="13">
        <f>F6+F12+F13+F18</f>
        <v>3727.3960000000002</v>
      </c>
      <c r="G25" s="13">
        <f>G6+G12+G13+G18</f>
        <v>4204.7960000000003</v>
      </c>
      <c r="H25" s="13">
        <f>H6+H12+H13+H18</f>
        <v>5076.4760000000006</v>
      </c>
    </row>
    <row r="26" spans="1:8" x14ac:dyDescent="0.25">
      <c r="A26" s="11" t="s">
        <v>48</v>
      </c>
      <c r="B26" s="12" t="s">
        <v>41</v>
      </c>
      <c r="C26" s="24">
        <v>419</v>
      </c>
      <c r="D26" s="13">
        <f>D7</f>
        <v>373</v>
      </c>
      <c r="E26" s="13">
        <f>E7</f>
        <v>748</v>
      </c>
      <c r="F26" s="13">
        <f>F7</f>
        <v>968</v>
      </c>
      <c r="G26" s="13">
        <f>G7</f>
        <v>1718</v>
      </c>
      <c r="H26" s="13">
        <f>H7</f>
        <v>1918</v>
      </c>
    </row>
    <row r="27" spans="1:8" x14ac:dyDescent="0.25">
      <c r="A27" s="11" t="s">
        <v>48</v>
      </c>
      <c r="B27" s="12" t="s">
        <v>42</v>
      </c>
      <c r="C27" s="24">
        <v>5800</v>
      </c>
      <c r="D27" s="13">
        <f>D8+D14+D19</f>
        <v>1223.665</v>
      </c>
      <c r="E27" s="13">
        <f>E8+E14+E19</f>
        <v>1401.665</v>
      </c>
      <c r="F27" s="13">
        <f>F8+F14+F19</f>
        <v>1685.165</v>
      </c>
      <c r="G27" s="13">
        <f>G8+G14+G19</f>
        <v>1695.165</v>
      </c>
      <c r="H27" s="13">
        <f>H8+H14+H19</f>
        <v>1695.165</v>
      </c>
    </row>
    <row r="28" spans="1:8" x14ac:dyDescent="0.25">
      <c r="A28" s="27" t="s">
        <v>60</v>
      </c>
      <c r="B28" s="25"/>
      <c r="C28" s="14">
        <f>SUM(C23:C27)</f>
        <v>7931</v>
      </c>
      <c r="D28" s="26">
        <f>D24+D25+D26+D27+C28</f>
        <v>11905.813322580645</v>
      </c>
      <c r="E28" s="26">
        <f>E24+E25+E26+E27+C28</f>
        <v>14373.530999999999</v>
      </c>
      <c r="F28" s="26">
        <f>F24+F25+F26+F27+C28</f>
        <v>15778.561000000002</v>
      </c>
      <c r="G28" s="26">
        <f>G24+G25+G26+G27+C28</f>
        <v>17381.960999999999</v>
      </c>
      <c r="H28" s="26">
        <f>H24+H25+H26+H27+C28</f>
        <v>18820.641</v>
      </c>
    </row>
    <row r="29" spans="1:8" ht="30" x14ac:dyDescent="0.25">
      <c r="A29" s="27" t="s">
        <v>50</v>
      </c>
      <c r="B29" s="27"/>
      <c r="C29" s="11"/>
      <c r="D29" s="11">
        <v>3975</v>
      </c>
      <c r="E29" s="13">
        <f>E28-D28</f>
        <v>2467.717677419354</v>
      </c>
      <c r="F29" s="13">
        <f t="shared" ref="F29:H29" si="8">F28-E28</f>
        <v>1405.0300000000025</v>
      </c>
      <c r="G29" s="13">
        <f t="shared" si="8"/>
        <v>1603.3999999999978</v>
      </c>
      <c r="H29" s="13">
        <f t="shared" si="8"/>
        <v>1438.6800000000003</v>
      </c>
    </row>
    <row r="30" spans="1:8" x14ac:dyDescent="0.25">
      <c r="A30" s="48"/>
      <c r="B30" s="49"/>
      <c r="C30" s="49"/>
      <c r="D30" s="49"/>
      <c r="E30" s="49"/>
      <c r="F30" s="49"/>
      <c r="G30" s="49"/>
      <c r="H30" s="49"/>
    </row>
    <row r="31" spans="1:8" x14ac:dyDescent="0.25">
      <c r="E31" s="9"/>
      <c r="F31" s="9"/>
      <c r="G31" s="9"/>
      <c r="H31" s="9"/>
    </row>
    <row r="32" spans="1:8" ht="30" x14ac:dyDescent="0.25">
      <c r="A32" s="23" t="s">
        <v>59</v>
      </c>
      <c r="B32" s="11"/>
      <c r="C32" s="24"/>
      <c r="D32" s="13">
        <f>D31-C31</f>
        <v>0</v>
      </c>
      <c r="E32" s="11">
        <f>E31-D31</f>
        <v>0</v>
      </c>
      <c r="F32" s="11">
        <f>F31-E31</f>
        <v>0</v>
      </c>
      <c r="G32" s="11">
        <f t="shared" ref="G32" si="9">G31-F31</f>
        <v>0</v>
      </c>
      <c r="H32" s="11">
        <f t="shared" ref="H32" si="10">H31-G31</f>
        <v>0</v>
      </c>
    </row>
  </sheetData>
  <mergeCells count="5">
    <mergeCell ref="A30:H30"/>
    <mergeCell ref="A22:H22"/>
    <mergeCell ref="A17:H17"/>
    <mergeCell ref="A11:H11"/>
    <mergeCell ref="A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B20" sqref="B20"/>
    </sheetView>
  </sheetViews>
  <sheetFormatPr defaultRowHeight="15" x14ac:dyDescent="0.25"/>
  <sheetData>
    <row r="1" spans="1:7" x14ac:dyDescent="0.25">
      <c r="B1" s="51" t="s">
        <v>79</v>
      </c>
      <c r="C1" s="51"/>
      <c r="D1" s="51"/>
    </row>
    <row r="2" spans="1:7" x14ac:dyDescent="0.25">
      <c r="A2" s="47" t="s">
        <v>18</v>
      </c>
      <c r="B2" s="47">
        <v>2014</v>
      </c>
      <c r="C2" s="47">
        <v>2015</v>
      </c>
      <c r="D2" s="47">
        <v>2016</v>
      </c>
    </row>
    <row r="3" spans="1:7" x14ac:dyDescent="0.25">
      <c r="A3" s="43" t="s">
        <v>4</v>
      </c>
      <c r="B3">
        <v>13271.53967412766</v>
      </c>
      <c r="C3">
        <v>13273.241042428341</v>
      </c>
      <c r="D3" s="9">
        <v>13424.690471267229</v>
      </c>
      <c r="F3" s="9"/>
      <c r="G3">
        <v>13273.241042428341</v>
      </c>
    </row>
    <row r="4" spans="1:7" x14ac:dyDescent="0.25">
      <c r="A4" s="43" t="s">
        <v>5</v>
      </c>
      <c r="B4">
        <v>13461.743308697081</v>
      </c>
      <c r="C4">
        <v>13636.134479190383</v>
      </c>
      <c r="D4" s="9">
        <v>13820.602267839473</v>
      </c>
      <c r="F4" s="9"/>
      <c r="G4">
        <v>13636.134479190383</v>
      </c>
    </row>
    <row r="5" spans="1:7" x14ac:dyDescent="0.25">
      <c r="A5" s="43" t="s">
        <v>6</v>
      </c>
      <c r="B5">
        <v>12943.626681327216</v>
      </c>
      <c r="C5">
        <v>13284.428981201454</v>
      </c>
      <c r="D5" s="9">
        <v>13502.988166485422</v>
      </c>
      <c r="F5" s="9"/>
      <c r="G5">
        <v>13284.428981201454</v>
      </c>
    </row>
    <row r="6" spans="1:7" x14ac:dyDescent="0.25">
      <c r="A6" s="43" t="s">
        <v>7</v>
      </c>
      <c r="B6">
        <v>11087.585457189762</v>
      </c>
      <c r="C6">
        <v>11264.170334461953</v>
      </c>
      <c r="D6" s="9">
        <v>11445.608784364493</v>
      </c>
      <c r="F6" s="9"/>
      <c r="G6">
        <v>11264.170334461953</v>
      </c>
    </row>
    <row r="7" spans="1:7" x14ac:dyDescent="0.25">
      <c r="A7" s="43" t="s">
        <v>0</v>
      </c>
      <c r="B7">
        <v>12747.240408509882</v>
      </c>
      <c r="C7">
        <v>12866.274690207869</v>
      </c>
      <c r="D7" s="9">
        <v>13053.914729675995</v>
      </c>
      <c r="F7" s="9"/>
      <c r="G7">
        <v>12866.274690207869</v>
      </c>
    </row>
    <row r="8" spans="1:7" x14ac:dyDescent="0.25">
      <c r="A8" s="43" t="s">
        <v>8</v>
      </c>
      <c r="B8">
        <v>13578.289667223817</v>
      </c>
      <c r="C8">
        <v>13696.967641205458</v>
      </c>
      <c r="D8" s="9">
        <v>13914.06214694443</v>
      </c>
      <c r="F8" s="9"/>
      <c r="G8">
        <v>13696.967641205458</v>
      </c>
    </row>
    <row r="9" spans="1:7" x14ac:dyDescent="0.25">
      <c r="A9" s="43" t="s">
        <v>9</v>
      </c>
      <c r="B9">
        <v>17194.047711969863</v>
      </c>
      <c r="C9">
        <v>16497.828704805932</v>
      </c>
      <c r="D9" s="9">
        <v>16700.206934023001</v>
      </c>
      <c r="F9" s="9"/>
      <c r="G9">
        <v>16497.828704805932</v>
      </c>
    </row>
    <row r="10" spans="1:7" x14ac:dyDescent="0.25">
      <c r="A10" s="43" t="s">
        <v>10</v>
      </c>
      <c r="B10">
        <v>19040.102266781203</v>
      </c>
      <c r="C10">
        <v>18745.225068456602</v>
      </c>
      <c r="D10" s="9">
        <v>18827.51266657512</v>
      </c>
      <c r="F10" s="9"/>
      <c r="G10">
        <v>18745.225068456602</v>
      </c>
    </row>
    <row r="11" spans="1:7" x14ac:dyDescent="0.25">
      <c r="A11" s="43" t="s">
        <v>11</v>
      </c>
      <c r="B11">
        <v>18770.39138298477</v>
      </c>
      <c r="C11">
        <v>18665.007654943012</v>
      </c>
      <c r="D11" s="9">
        <v>18919.368035400221</v>
      </c>
      <c r="F11" s="9"/>
      <c r="G11">
        <v>18665.007654943012</v>
      </c>
    </row>
    <row r="12" spans="1:7" x14ac:dyDescent="0.25">
      <c r="A12" s="43" t="s">
        <v>12</v>
      </c>
      <c r="B12">
        <v>19477.243803020207</v>
      </c>
      <c r="C12">
        <v>19727.106782859606</v>
      </c>
      <c r="D12" s="9">
        <v>20020.516456856734</v>
      </c>
      <c r="F12" s="9"/>
      <c r="G12">
        <v>19727.106782859606</v>
      </c>
    </row>
    <row r="13" spans="1:7" x14ac:dyDescent="0.25">
      <c r="A13" s="43" t="s">
        <v>13</v>
      </c>
      <c r="B13">
        <v>12680.985060265655</v>
      </c>
      <c r="C13">
        <v>12890.602468191712</v>
      </c>
      <c r="D13" s="9">
        <v>13084.068548001396</v>
      </c>
      <c r="F13" s="9"/>
      <c r="G13">
        <v>12890.602468191712</v>
      </c>
    </row>
    <row r="14" spans="1:7" x14ac:dyDescent="0.25">
      <c r="A14" s="43" t="s">
        <v>14</v>
      </c>
      <c r="B14">
        <v>14034.499979457887</v>
      </c>
      <c r="C14">
        <v>14239.379174500555</v>
      </c>
      <c r="D14" s="9">
        <v>14419.641585716232</v>
      </c>
      <c r="F14" s="9"/>
      <c r="G14">
        <v>14239.379174500555</v>
      </c>
    </row>
  </sheetData>
  <mergeCells count="1">
    <mergeCell ref="B1:D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TopicTaxHTField0 xmlns="2613f182-e424-487f-ac7f-33bed2fc986a">
      <Terms xmlns="http://schemas.microsoft.com/office/infopath/2007/PartnerControls">
        <TermInfo xmlns="http://schemas.microsoft.com/office/infopath/2007/PartnerControls">
          <TermName xmlns="http://schemas.microsoft.com/office/infopath/2007/PartnerControls">Regulatory</TermName>
          <TermId xmlns="http://schemas.microsoft.com/office/infopath/2007/PartnerControls">d905a69f-e397-48d6-a9c3-78e5efbd61a1</TermId>
        </TermInfo>
      </Terms>
    </ISOTopicTaxHTField0>
    <ISOGroupTaxHTField0 xmlns="2613f182-e424-487f-ac7f-33bed2fc986a">
      <Terms xmlns="http://schemas.microsoft.com/office/infopath/2007/PartnerControls">
        <TermInfo xmlns="http://schemas.microsoft.com/office/infopath/2007/PartnerControls">
          <TermName xmlns="http://schemas.microsoft.com/office/infopath/2007/PartnerControls">R.11-10-023 (Order instituting rulemaking to oversee RA program)</TermName>
          <TermId xmlns="http://schemas.microsoft.com/office/infopath/2007/PartnerControls">5e37f6b6-03f4-406a-8e97-dc8f9de6766d</TermId>
        </TermInfo>
      </Terms>
    </ISOGroupTaxHTField0>
    <Orig_x0020_Post_x0020_Date xmlns="5bcbeff6-7c02-4b0f-b125-f1b3d566cc14">2013-03-22T16:58:00+00:00</Orig_x0020_Post_x0020_Date>
    <ISOSummary xmlns="2613f182-e424-487f-ac7f-33bed2fc986a" xsi:nil="true"/>
    <PostDate xmlns="2613f182-e424-487f-ac7f-33bed2fc986a">2013-03-22T16:58:00+00:00</PostDate>
    <ISOGroupSequence xmlns="2613f182-e424-487f-ac7f-33bed2fc986a">98515|18</ISOGroupSequence>
    <News_x0020_Release xmlns="5bcbeff6-7c02-4b0f-b125-f1b3d566cc14">false</News_x0020_Release>
    <ISOArchived xmlns="2613f182-e424-487f-ac7f-33bed2fc986a">Not Archived</ISOArchived>
    <ContentReviewInterval xmlns="5bcbeff6-7c02-4b0f-b125-f1b3d566cc14" xsi:nil="true"/>
    <IsPublished xmlns="2613f182-e424-487f-ac7f-33bed2fc986a">true</IsPublished>
    <ISOOwner xmlns="2613f182-e424-487f-ac7f-33bed2fc986a">kMeussen</ISOOwner>
    <ISODescription xmlns="2613f182-e424-487f-ac7f-33bed2fc986a" xsi:nil="true"/>
    <Document_x0020_Type xmlns="5bcbeff6-7c02-4b0f-b125-f1b3d566cc14">Technical Documentation</Document_x0020_Type>
    <ISOArchiveTaxHTField0 xmlns="2613f182-e424-487f-ac7f-33bed2fc986a" xsi:nil="true"/>
    <ISOExtract xmlns="2613f182-e424-487f-ac7f-33bed2fc986a" xsi:nil="true"/>
    <ISOKeywordsTaxHTField0 xmlns="2613f182-e424-487f-ac7f-33bed2fc986a">
      <Terms xmlns="http://schemas.microsoft.com/office/infopath/2007/PartnerControls">
        <TermInfo xmlns="http://schemas.microsoft.com/office/infopath/2007/PartnerControls">
          <TermName xmlns="http://schemas.microsoft.com/office/infopath/2007/PartnerControls">resource adequacy</TermName>
          <TermId xmlns="http://schemas.microsoft.com/office/infopath/2007/PartnerControls">dcaf2603-2ef1-4631-9ca8-b2dc8b9d97e6</TermId>
        </TermInfo>
        <TermInfo xmlns="http://schemas.microsoft.com/office/infopath/2007/PartnerControls">
          <TermName xmlns="http://schemas.microsoft.com/office/infopath/2007/PartnerControls">CPUC</TermName>
          <TermId xmlns="http://schemas.microsoft.com/office/infopath/2007/PartnerControls">f5e797bf-b637-49d6-96a5-935addd8cf99</TermId>
        </TermInfo>
      </Terms>
    </ISOKeywordsTaxHTField0>
    <CrawlableUniqueID xmlns="5bcbeff6-7c02-4b0f-b125-f1b3d566cc14">faae5f13-a3f8-4bc9-8043-e1ce801407a6</CrawlableUniqueID>
    <ParentISOGroups xmlns="5bcbeff6-7c02-4b0f-b125-f1b3d566cc14">R.11-10-023 Order instituting rulemaking - oversee resource adequacy program|5e37f6b6-03f4-406a-8e97-dc8f9de6766d</ParentISOGroups>
    <Market_x0020_Notice xmlns="5bcbeff6-7c02-4b0f-b125-f1b3d566cc14">false</Market_x0020_Notice>
    <Important xmlns="2613f182-e424-487f-ac7f-33bed2fc986a">false</Important>
    <OriginalUri xmlns="2613f182-e424-487f-ac7f-33bed2fc986a">
      <Url xsi:nil="true"/>
      <Description xsi:nil="true"/>
    </OriginalUri>
    <TaxCatchAll xmlns="2613f182-e424-487f-ac7f-33bed2fc986a">
      <Value>6</Value>
      <Value>152</Value>
      <Value>255</Value>
      <Value>128</Value>
    </TaxCatchAll>
    <ExpireDate xmlns="2613f182-e424-487f-ac7f-33bed2fc986a" xsi:nil="true"/>
    <Content_x0020_Owner xmlns="2613f182-e424-487f-ac7f-33bed2fc986a">
      <UserInfo>
        <DisplayName/>
        <AccountId xsi:nil="true"/>
        <AccountType/>
      </UserInfo>
    </Content_x0020_Owner>
    <ISOContributor xmlns="2613f182-e424-487f-ac7f-33bed2fc986a">
      <UserInfo>
        <DisplayName/>
        <AccountId xsi:nil="true"/>
        <AccountType/>
      </UserInfo>
    </ISOContributor>
    <m9e70a6096144fc698577b786817f2be xmlns="2613f182-e424-487f-ac7f-33bed2fc986a">
      <Terms xmlns="http://schemas.microsoft.com/office/infopath/2007/PartnerControls"/>
    </m9e70a6096144fc698577b786817f2be>
    <Content_x0020_Administrator xmlns="2613f182-e424-487f-ac7f-33bed2fc986a">
      <UserInfo>
        <DisplayName/>
        <AccountId xsi:nil="true"/>
        <AccountType/>
      </UserInfo>
    </Content_x0020_Administrator>
    <IsDisabled xmlns="5bcbeff6-7c02-4b0f-b125-f1b3d566cc14">false</IsDisabled>
  </documentManagement>
</p:properties>
</file>

<file path=customXml/itemProps1.xml><?xml version="1.0" encoding="utf-8"?>
<ds:datastoreItem xmlns:ds="http://schemas.openxmlformats.org/officeDocument/2006/customXml" ds:itemID="{99BBF9D2-6751-4689-ADA1-B5A1B6E301D4}"/>
</file>

<file path=customXml/itemProps2.xml><?xml version="1.0" encoding="utf-8"?>
<ds:datastoreItem xmlns:ds="http://schemas.openxmlformats.org/officeDocument/2006/customXml" ds:itemID="{D2C30D70-854D-4376-BA1E-563F1DFE6F49}"/>
</file>

<file path=customXml/itemProps3.xml><?xml version="1.0" encoding="utf-8"?>
<ds:datastoreItem xmlns:ds="http://schemas.openxmlformats.org/officeDocument/2006/customXml" ds:itemID="{6186DC61-A560-4598-9FF6-C442F1ECBE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of ramp needs </vt:lpstr>
      <vt:lpstr>2014 Ramp Dist</vt:lpstr>
      <vt:lpstr>Ramps and Ramp Durations</vt:lpstr>
      <vt:lpstr>RPS Build out Data</vt:lpstr>
      <vt:lpstr>Peak to Trough</vt:lpstr>
    </vt:vector>
  </TitlesOfParts>
  <Company>CAISO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Meeusen, Karl</dc:creator>
  <cp:lastModifiedBy>Meeusen, Karl</cp:lastModifiedBy>
  <dcterms:created xsi:type="dcterms:W3CDTF">2013-03-05T18:25:38Z</dcterms:created>
  <dcterms:modified xsi:type="dcterms:W3CDTF">2013-03-22T22:13:36Z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lUriCopy">
    <vt:lpwstr/>
  </property>
  <property fmtid="{D5CDD505-2E9C-101B-9397-08002B2CF9AE}" pid="3" name="PageLink">
    <vt:lpwstr/>
  </property>
  <property fmtid="{D5CDD505-2E9C-101B-9397-08002B2CF9AE}" pid="4" name="OriginalURIBackup">
    <vt:lpwstr/>
  </property>
  <property fmtid="{D5CDD505-2E9C-101B-9397-08002B2CF9AE}" pid="5" name="ContentTypeId">
    <vt:lpwstr>0x0101000BEF1A1EAF553945AAFC1DE188AA7EC100496CDC402DE9B8469629C69FFFFA4218</vt:lpwstr>
  </property>
  <property fmtid="{D5CDD505-2E9C-101B-9397-08002B2CF9AE}" pid="6" name="ISOArchive">
    <vt:lpwstr/>
  </property>
  <property fmtid="{D5CDD505-2E9C-101B-9397-08002B2CF9AE}" pid="7" name="ISOGroup">
    <vt:lpwstr>128;#R.11-10-023 (Order instituting rulemaking to oversee RA program)|5e37f6b6-03f4-406a-8e97-dc8f9de6766d</vt:lpwstr>
  </property>
  <property fmtid="{D5CDD505-2E9C-101B-9397-08002B2CF9AE}" pid="8" name="ISOTopic">
    <vt:lpwstr>6;#Regulatory|d905a69f-e397-48d6-a9c3-78e5efbd61a1</vt:lpwstr>
  </property>
  <property fmtid="{D5CDD505-2E9C-101B-9397-08002B2CF9AE}" pid="9" name="ISOKeywords">
    <vt:lpwstr>152;#resource adequacy|dcaf2603-2ef1-4631-9ca8-b2dc8b9d97e6;#255;#CPUC|f5e797bf-b637-49d6-96a5-935addd8cf99</vt:lpwstr>
  </property>
</Properties>
</file>