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Market Analysis and Mitigation\Market Initiatives\2017\RAAIM Modifications\"/>
    </mc:Choice>
  </mc:AlternateContent>
  <bookViews>
    <workbookView xWindow="0" yWindow="0" windowWidth="28800" windowHeight="12435"/>
  </bookViews>
  <sheets>
    <sheet name="RAAIM Calcs" sheetId="7" r:id="rId1"/>
    <sheet name="Obligations" sheetId="3" r:id="rId2"/>
    <sheet name="Performance" sheetId="5" r:id="rId3"/>
    <sheet name="Written Formulation" sheetId="16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7" l="1"/>
  <c r="B17" i="7"/>
  <c r="C15" i="7"/>
  <c r="C14" i="7"/>
  <c r="C13" i="7"/>
  <c r="C12" i="7"/>
  <c r="AF15" i="7" l="1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3" i="7" l="1"/>
  <c r="AF14" i="7" l="1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 l="1"/>
  <c r="D10" i="7" l="1"/>
  <c r="E10" i="7" s="1"/>
  <c r="F10" i="7" s="1"/>
  <c r="G10" i="7" s="1"/>
  <c r="H10" i="7" s="1"/>
  <c r="I10" i="7" s="1"/>
  <c r="J10" i="7" s="1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Y10" i="7" s="1"/>
  <c r="Z10" i="7" s="1"/>
  <c r="AA10" i="7" s="1"/>
  <c r="AB10" i="7" s="1"/>
  <c r="AC10" i="7" s="1"/>
  <c r="AD10" i="7" s="1"/>
  <c r="AE10" i="7" s="1"/>
  <c r="AF10" i="7" s="1"/>
  <c r="D2" i="5"/>
  <c r="E2" i="5" s="1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  <c r="AA2" i="5" s="1"/>
  <c r="AB2" i="5" s="1"/>
  <c r="AC2" i="5" s="1"/>
  <c r="AD2" i="5" s="1"/>
  <c r="AE2" i="5" s="1"/>
  <c r="AF2" i="5" s="1"/>
  <c r="D2" i="3"/>
  <c r="E2" i="3" s="1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B19" i="7" l="1"/>
</calcChain>
</file>

<file path=xl/sharedStrings.xml><?xml version="1.0" encoding="utf-8"?>
<sst xmlns="http://schemas.openxmlformats.org/spreadsheetml/2006/main" count="132" uniqueCount="46">
  <si>
    <t>Day:</t>
  </si>
  <si>
    <t>Flex Category 1 Obligations</t>
  </si>
  <si>
    <t>Available</t>
  </si>
  <si>
    <t>Net Requirement</t>
  </si>
  <si>
    <t>Gross Requirement</t>
  </si>
  <si>
    <t>Percent Available</t>
  </si>
  <si>
    <t>Monthly RAAIM Penalty</t>
  </si>
  <si>
    <t>Flex Category 1 Available</t>
  </si>
  <si>
    <t>Flex Category 2 Obligations</t>
  </si>
  <si>
    <t>Flex Category 3 Obligations</t>
  </si>
  <si>
    <t>Sun</t>
  </si>
  <si>
    <t>Mon</t>
  </si>
  <si>
    <t>Tue</t>
  </si>
  <si>
    <t>Wed</t>
  </si>
  <si>
    <t>Thu</t>
  </si>
  <si>
    <t>Fri</t>
  </si>
  <si>
    <t>Sat</t>
  </si>
  <si>
    <t>Flex Category 2 Available</t>
  </si>
  <si>
    <t>Flex Category 3 Available</t>
  </si>
  <si>
    <t>Penalty Rate $/kW-month</t>
  </si>
  <si>
    <t>Penalty Threshold</t>
  </si>
  <si>
    <t>Incentive Threshold</t>
  </si>
  <si>
    <t>Cat 1</t>
  </si>
  <si>
    <t>Cat 2</t>
  </si>
  <si>
    <t>Cat 3</t>
  </si>
  <si>
    <t>Monthly RAAIM Incentive Payment</t>
  </si>
  <si>
    <t>Incentive Rate $/kW-month*</t>
  </si>
  <si>
    <t>*Assumes max incentive rate</t>
  </si>
  <si>
    <t>Hours</t>
  </si>
  <si>
    <t>Days</t>
  </si>
  <si>
    <t>MOO</t>
  </si>
  <si>
    <t>Step a &amp; b</t>
  </si>
  <si>
    <t>Step c</t>
  </si>
  <si>
    <t>Step d</t>
  </si>
  <si>
    <t>Step e</t>
  </si>
  <si>
    <t>Step f</t>
  </si>
  <si>
    <t>Step g</t>
  </si>
  <si>
    <t>Step h</t>
  </si>
  <si>
    <t>System/Local RA Obligations</t>
  </si>
  <si>
    <t>System/Local RA Available</t>
  </si>
  <si>
    <t>Sys/Loc</t>
  </si>
  <si>
    <t>Directions:</t>
  </si>
  <si>
    <t>-Input RA obligations on the "Obligations" sheet.</t>
  </si>
  <si>
    <t>-Input RA performance on the "Performance" sheet.  Do not enter RA performance greater than RA obligation.</t>
  </si>
  <si>
    <t>-All calculations are performed in the "RAAIM Calcs" sheet.</t>
  </si>
  <si>
    <t>-Monthly RAAIM penalty charges or incentive payments are shown on the "RAAIM Calcs" sheet.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</si>
</sst>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"/>
    <numFmt numFmtId="165" formatCode="0.0%"/>
    <numFmt numFmtId="166" formatCode="0.0"/>
    <numFmt numFmtId="167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0" fillId="0" borderId="0" xfId="0" applyNumberFormat="1"/>
    <xf numFmtId="165" fontId="0" fillId="0" borderId="0" xfId="1" applyNumberFormat="1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166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/>
    <xf numFmtId="165" fontId="0" fillId="0" borderId="0" xfId="0" applyNumberFormat="1"/>
    <xf numFmtId="0" fontId="0" fillId="0" borderId="7" xfId="0" applyBorder="1" applyAlignment="1"/>
    <xf numFmtId="0" fontId="0" fillId="0" borderId="7" xfId="0" applyFill="1" applyBorder="1" applyAlignment="1"/>
    <xf numFmtId="0" fontId="5" fillId="0" borderId="0" xfId="0" applyFont="1"/>
    <xf numFmtId="10" fontId="4" fillId="0" borderId="0" xfId="1" applyNumberFormat="1" applyFont="1"/>
    <xf numFmtId="164" fontId="4" fillId="0" borderId="0" xfId="0" applyNumberFormat="1" applyFont="1"/>
    <xf numFmtId="167" fontId="4" fillId="0" borderId="0" xfId="0" applyNumberFormat="1" applyFont="1"/>
    <xf numFmtId="0" fontId="0" fillId="0" borderId="0" xfId="0" quotePrefix="1"/>
  </cellXfs>
  <cellStyles count="2">
    <cellStyle name="Normal" xfId="0" builtinId="0"/>
    <cellStyle name="Percent" xfId="1" builtinId="5"/>
  </cellStyles>
  <dxfs count="1">
    <dxf>
      <font>
        <color rgb="FFFFC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171450</xdr:rowOff>
    </xdr:from>
    <xdr:to>
      <xdr:col>10</xdr:col>
      <xdr:colOff>418314</xdr:colOff>
      <xdr:row>26</xdr:row>
      <xdr:rowOff>170855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361950"/>
          <a:ext cx="6285714" cy="4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20"/>
  <sheetViews>
    <sheetView tabSelected="1" zoomScale="85" zoomScaleNormal="85" workbookViewId="0"/>
  </sheetViews>
  <sheetFormatPr defaultRowHeight="15" x14ac:dyDescent="0.25"/>
  <cols>
    <col min="1" max="1" width="9.85546875" bestFit="1" customWidth="1"/>
    <col min="2" max="2" width="18.42578125" customWidth="1"/>
    <col min="3" max="32" width="7.42578125" customWidth="1"/>
    <col min="33" max="33" width="7.28515625" customWidth="1"/>
    <col min="34" max="38" width="4.28515625" customWidth="1"/>
  </cols>
  <sheetData>
    <row r="2" spans="1:33" x14ac:dyDescent="0.25">
      <c r="E2" s="20" t="s">
        <v>30</v>
      </c>
      <c r="F2" s="20" t="s">
        <v>29</v>
      </c>
      <c r="G2" s="21" t="s">
        <v>28</v>
      </c>
      <c r="I2" s="22" t="s">
        <v>41</v>
      </c>
    </row>
    <row r="3" spans="1:33" x14ac:dyDescent="0.25">
      <c r="B3" s="2" t="s">
        <v>19</v>
      </c>
      <c r="C3" s="16">
        <f>6.31*0.6</f>
        <v>3.7859999999999996</v>
      </c>
      <c r="E3" t="s">
        <v>40</v>
      </c>
      <c r="F3">
        <v>21</v>
      </c>
      <c r="G3">
        <v>5</v>
      </c>
      <c r="I3" s="26" t="s">
        <v>42</v>
      </c>
    </row>
    <row r="4" spans="1:33" x14ac:dyDescent="0.25">
      <c r="B4" s="2" t="s">
        <v>26</v>
      </c>
      <c r="C4" s="16">
        <v>11.357999999999999</v>
      </c>
      <c r="E4" t="s">
        <v>22</v>
      </c>
      <c r="F4">
        <v>30</v>
      </c>
      <c r="G4">
        <v>17</v>
      </c>
      <c r="H4" s="19"/>
      <c r="I4" s="26" t="s">
        <v>43</v>
      </c>
    </row>
    <row r="5" spans="1:33" x14ac:dyDescent="0.25">
      <c r="B5" s="2" t="s">
        <v>20</v>
      </c>
      <c r="C5" s="8">
        <v>0.94499999999999995</v>
      </c>
      <c r="E5" t="s">
        <v>23</v>
      </c>
      <c r="F5">
        <v>30</v>
      </c>
      <c r="G5">
        <v>7</v>
      </c>
      <c r="H5" s="19"/>
      <c r="I5" s="26" t="s">
        <v>44</v>
      </c>
    </row>
    <row r="6" spans="1:33" x14ac:dyDescent="0.25">
      <c r="B6" s="2" t="s">
        <v>21</v>
      </c>
      <c r="C6" s="8">
        <v>0.98499999999999999</v>
      </c>
      <c r="E6" t="s">
        <v>24</v>
      </c>
      <c r="F6">
        <v>21</v>
      </c>
      <c r="G6">
        <v>7</v>
      </c>
      <c r="I6" s="26" t="s">
        <v>45</v>
      </c>
    </row>
    <row r="7" spans="1:33" x14ac:dyDescent="0.25">
      <c r="B7" s="18" t="s">
        <v>27</v>
      </c>
    </row>
    <row r="9" spans="1:33" x14ac:dyDescent="0.25"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  <c r="J9" s="4" t="s">
        <v>10</v>
      </c>
      <c r="K9" s="4" t="s">
        <v>11</v>
      </c>
      <c r="L9" s="4" t="s">
        <v>12</v>
      </c>
      <c r="M9" s="4" t="s">
        <v>13</v>
      </c>
      <c r="N9" s="4" t="s">
        <v>14</v>
      </c>
      <c r="O9" s="4" t="s">
        <v>15</v>
      </c>
      <c r="P9" s="4" t="s">
        <v>16</v>
      </c>
      <c r="Q9" s="4" t="s">
        <v>10</v>
      </c>
      <c r="R9" s="4" t="s">
        <v>11</v>
      </c>
      <c r="S9" s="4" t="s">
        <v>12</v>
      </c>
      <c r="T9" s="4" t="s">
        <v>13</v>
      </c>
      <c r="U9" s="4" t="s">
        <v>14</v>
      </c>
      <c r="V9" s="4" t="s">
        <v>15</v>
      </c>
      <c r="W9" s="4" t="s">
        <v>16</v>
      </c>
      <c r="X9" s="4" t="s">
        <v>10</v>
      </c>
      <c r="Y9" s="4" t="s">
        <v>11</v>
      </c>
      <c r="Z9" s="4" t="s">
        <v>12</v>
      </c>
      <c r="AA9" s="4" t="s">
        <v>13</v>
      </c>
      <c r="AB9" s="4" t="s">
        <v>14</v>
      </c>
      <c r="AC9" s="4" t="s">
        <v>15</v>
      </c>
      <c r="AD9" s="4" t="s">
        <v>16</v>
      </c>
      <c r="AE9" s="4" t="s">
        <v>10</v>
      </c>
      <c r="AF9" s="4" t="s">
        <v>11</v>
      </c>
    </row>
    <row r="10" spans="1:33" x14ac:dyDescent="0.25">
      <c r="B10" s="3" t="s">
        <v>0</v>
      </c>
      <c r="C10" s="6">
        <v>1</v>
      </c>
      <c r="D10" s="6">
        <f>C10+1</f>
        <v>2</v>
      </c>
      <c r="E10" s="6">
        <f t="shared" ref="E10:AF10" si="0">D10+1</f>
        <v>3</v>
      </c>
      <c r="F10" s="6">
        <f t="shared" si="0"/>
        <v>4</v>
      </c>
      <c r="G10" s="6">
        <f t="shared" si="0"/>
        <v>5</v>
      </c>
      <c r="H10" s="6">
        <f t="shared" si="0"/>
        <v>6</v>
      </c>
      <c r="I10" s="6">
        <f t="shared" si="0"/>
        <v>7</v>
      </c>
      <c r="J10" s="6">
        <f t="shared" si="0"/>
        <v>8</v>
      </c>
      <c r="K10" s="6">
        <f t="shared" si="0"/>
        <v>9</v>
      </c>
      <c r="L10" s="6">
        <f t="shared" si="0"/>
        <v>10</v>
      </c>
      <c r="M10" s="6">
        <f t="shared" si="0"/>
        <v>11</v>
      </c>
      <c r="N10" s="6">
        <f t="shared" si="0"/>
        <v>12</v>
      </c>
      <c r="O10" s="6">
        <f t="shared" si="0"/>
        <v>13</v>
      </c>
      <c r="P10" s="6">
        <f t="shared" si="0"/>
        <v>14</v>
      </c>
      <c r="Q10" s="6">
        <f t="shared" si="0"/>
        <v>15</v>
      </c>
      <c r="R10" s="6">
        <f t="shared" si="0"/>
        <v>16</v>
      </c>
      <c r="S10" s="6">
        <f t="shared" si="0"/>
        <v>17</v>
      </c>
      <c r="T10" s="6">
        <f t="shared" si="0"/>
        <v>18</v>
      </c>
      <c r="U10" s="6">
        <f t="shared" si="0"/>
        <v>19</v>
      </c>
      <c r="V10" s="6">
        <f t="shared" si="0"/>
        <v>20</v>
      </c>
      <c r="W10" s="6">
        <f t="shared" si="0"/>
        <v>21</v>
      </c>
      <c r="X10" s="6">
        <f t="shared" si="0"/>
        <v>22</v>
      </c>
      <c r="Y10" s="6">
        <f t="shared" si="0"/>
        <v>23</v>
      </c>
      <c r="Z10" s="6">
        <f t="shared" si="0"/>
        <v>24</v>
      </c>
      <c r="AA10" s="6">
        <f t="shared" si="0"/>
        <v>25</v>
      </c>
      <c r="AB10" s="6">
        <f t="shared" si="0"/>
        <v>26</v>
      </c>
      <c r="AC10" s="6">
        <f t="shared" si="0"/>
        <v>27</v>
      </c>
      <c r="AD10" s="6">
        <f t="shared" si="0"/>
        <v>28</v>
      </c>
      <c r="AE10" s="6">
        <f t="shared" si="0"/>
        <v>29</v>
      </c>
      <c r="AF10" s="6">
        <f t="shared" si="0"/>
        <v>30</v>
      </c>
      <c r="AG10" s="1"/>
    </row>
    <row r="12" spans="1:33" x14ac:dyDescent="0.25">
      <c r="A12" t="s">
        <v>31</v>
      </c>
      <c r="B12" s="2" t="s">
        <v>2</v>
      </c>
      <c r="C12" s="15">
        <f>SUM(Performance!C5:C9)/($G$3*$F$3)+SUM(Performance!C12:C28)/($G$4*$F$4)+SUM(Performance!C31:C37)*($F$5*$G$5)+SUM(Performance!C40:C46)/($G$6*$F$6)</f>
        <v>0</v>
      </c>
      <c r="D12" s="15">
        <f>SUM(Performance!D5:D9)/($G$3*$F$3)+SUM(Performance!D12:D28)/($G$4*$F$4)+SUM(Performance!D31:D37)*($F$5*$G$5)+SUM(Performance!D40:D46)/($G$6*$F$6)</f>
        <v>4.7619047619047619</v>
      </c>
      <c r="E12" s="15">
        <f>SUM(Performance!E5:E9)/($G$3*$F$3)+SUM(Performance!E12:E28)/($G$4*$F$4)+SUM(Performance!E31:E37)*($F$5*$G$5)+SUM(Performance!E40:E46)/($G$6*$F$6)</f>
        <v>4.7619047619047619</v>
      </c>
      <c r="F12" s="15">
        <f>SUM(Performance!F5:F9)/($G$3*$F$3)+SUM(Performance!F12:F28)/($G$4*$F$4)+SUM(Performance!F31:F37)*($F$5*$G$5)+SUM(Performance!F40:F46)/($G$6*$F$6)</f>
        <v>4.7619047619047619</v>
      </c>
      <c r="G12" s="15">
        <f>SUM(Performance!G5:G9)/($G$3*$F$3)+SUM(Performance!G12:G28)/($G$4*$F$4)+SUM(Performance!G31:G37)*($F$5*$G$5)+SUM(Performance!G40:G46)/($G$6*$F$6)</f>
        <v>2.8571428571428572</v>
      </c>
      <c r="H12" s="15">
        <f>SUM(Performance!H5:H9)/($G$3*$F$3)+SUM(Performance!H12:H28)/($G$4*$F$4)+SUM(Performance!H31:H37)*($F$5*$G$5)+SUM(Performance!H40:H46)/($G$6*$F$6)</f>
        <v>0</v>
      </c>
      <c r="I12" s="15">
        <f>SUM(Performance!I5:I9)/($G$3*$F$3)+SUM(Performance!I12:I28)/($G$4*$F$4)+SUM(Performance!I31:I37)*($F$5*$G$5)+SUM(Performance!I40:I46)/($G$6*$F$6)</f>
        <v>0</v>
      </c>
      <c r="J12" s="15">
        <f>SUM(Performance!J5:J9)/($G$3*$F$3)+SUM(Performance!J12:J28)/($G$4*$F$4)+SUM(Performance!J31:J37)*($F$5*$G$5)+SUM(Performance!J40:J46)/($G$6*$F$6)</f>
        <v>0</v>
      </c>
      <c r="K12" s="15">
        <f>SUM(Performance!K5:K9)/($G$3*$F$3)+SUM(Performance!K12:K28)/($G$4*$F$4)+SUM(Performance!K31:K37)*($F$5*$G$5)+SUM(Performance!K40:K46)/($G$6*$F$6)</f>
        <v>0</v>
      </c>
      <c r="L12" s="15">
        <f>SUM(Performance!L5:L9)/($G$3*$F$3)+SUM(Performance!L12:L28)/($G$4*$F$4)+SUM(Performance!L31:L37)*($F$5*$G$5)+SUM(Performance!L40:L46)/($G$6*$F$6)</f>
        <v>0</v>
      </c>
      <c r="M12" s="15">
        <f>SUM(Performance!M5:M9)/($G$3*$F$3)+SUM(Performance!M12:M28)/($G$4*$F$4)+SUM(Performance!M31:M37)*($F$5*$G$5)+SUM(Performance!M40:M46)/($G$6*$F$6)</f>
        <v>3.6904761904761907</v>
      </c>
      <c r="N12" s="15">
        <f>SUM(Performance!N5:N9)/($G$3*$F$3)+SUM(Performance!N12:N28)/($G$4*$F$4)+SUM(Performance!N31:N37)*($F$5*$G$5)+SUM(Performance!N40:N46)/($G$6*$F$6)</f>
        <v>3.6904761904761907</v>
      </c>
      <c r="O12" s="15">
        <f>SUM(Performance!O5:O9)/($G$3*$F$3)+SUM(Performance!O12:O28)/($G$4*$F$4)+SUM(Performance!O31:O37)*($F$5*$G$5)+SUM(Performance!O40:O46)/($G$6*$F$6)</f>
        <v>3.6904761904761907</v>
      </c>
      <c r="P12" s="15">
        <f>SUM(Performance!P5:P9)/($G$3*$F$3)+SUM(Performance!P12:P28)/($G$4*$F$4)+SUM(Performance!P31:P37)*($F$5*$G$5)+SUM(Performance!P40:P46)/($G$6*$F$6)</f>
        <v>2.5</v>
      </c>
      <c r="Q12" s="15">
        <f>SUM(Performance!Q5:Q9)/($G$3*$F$3)+SUM(Performance!Q12:Q28)/($G$4*$F$4)+SUM(Performance!Q31:Q37)*($F$5*$G$5)+SUM(Performance!Q40:Q46)/($G$6*$F$6)</f>
        <v>2.5</v>
      </c>
      <c r="R12" s="15">
        <f>SUM(Performance!R5:R9)/($G$3*$F$3)+SUM(Performance!R12:R28)/($G$4*$F$4)+SUM(Performance!R31:R37)*($F$5*$G$5)+SUM(Performance!R40:R46)/($G$6*$F$6)</f>
        <v>3.5336134453781511</v>
      </c>
      <c r="S12" s="15">
        <f>SUM(Performance!S5:S9)/($G$3*$F$3)+SUM(Performance!S12:S28)/($G$4*$F$4)+SUM(Performance!S31:S37)*($F$5*$G$5)+SUM(Performance!S40:S46)/($G$6*$F$6)</f>
        <v>0</v>
      </c>
      <c r="T12" s="15">
        <f>SUM(Performance!T5:T9)/($G$3*$F$3)+SUM(Performance!T12:T28)/($G$4*$F$4)+SUM(Performance!T31:T37)*($F$5*$G$5)+SUM(Performance!T40:T46)/($G$6*$F$6)</f>
        <v>0</v>
      </c>
      <c r="U12" s="15">
        <f>SUM(Performance!U5:U9)/($G$3*$F$3)+SUM(Performance!U12:U28)/($G$4*$F$4)+SUM(Performance!U31:U37)*($F$5*$G$5)+SUM(Performance!U40:U46)/($G$6*$F$6)</f>
        <v>0</v>
      </c>
      <c r="V12" s="15">
        <f>SUM(Performance!V5:V9)/($G$3*$F$3)+SUM(Performance!V12:V28)/($G$4*$F$4)+SUM(Performance!V31:V37)*($F$5*$G$5)+SUM(Performance!V40:V46)/($G$6*$F$6)</f>
        <v>0</v>
      </c>
      <c r="W12" s="15">
        <f>SUM(Performance!W5:W9)/($G$3*$F$3)+SUM(Performance!W12:W28)/($G$4*$F$4)+SUM(Performance!W31:W37)*($F$5*$G$5)+SUM(Performance!W40:W46)/($G$6*$F$6)</f>
        <v>0</v>
      </c>
      <c r="X12" s="15">
        <f>SUM(Performance!X5:X9)/($G$3*$F$3)+SUM(Performance!X12:X28)/($G$4*$F$4)+SUM(Performance!X31:X37)*($F$5*$G$5)+SUM(Performance!X40:X46)/($G$6*$F$6)</f>
        <v>0</v>
      </c>
      <c r="Y12" s="15">
        <f>SUM(Performance!Y5:Y9)/($G$3*$F$3)+SUM(Performance!Y12:Y28)/($G$4*$F$4)+SUM(Performance!Y31:Y37)*($F$5*$G$5)+SUM(Performance!Y40:Y46)/($G$6*$F$6)</f>
        <v>3.8571428571428572</v>
      </c>
      <c r="Z12" s="15">
        <f>SUM(Performance!Z5:Z9)/($G$3*$F$3)+SUM(Performance!Z12:Z28)/($G$4*$F$4)+SUM(Performance!Z31:Z37)*($F$5*$G$5)+SUM(Performance!Z40:Z46)/($G$6*$F$6)</f>
        <v>3.8571428571428572</v>
      </c>
      <c r="AA12" s="15">
        <f>SUM(Performance!AA5:AA9)/($G$3*$F$3)+SUM(Performance!AA12:AA28)/($G$4*$F$4)+SUM(Performance!AA31:AA37)*($F$5*$G$5)+SUM(Performance!AA40:AA46)/($G$6*$F$6)</f>
        <v>3.8571428571428572</v>
      </c>
      <c r="AB12" s="15">
        <f>SUM(Performance!AB5:AB9)/($G$3*$F$3)+SUM(Performance!AB12:AB28)/($G$4*$F$4)+SUM(Performance!AB31:AB37)*($F$5*$G$5)+SUM(Performance!AB40:AB46)/($G$6*$F$6)</f>
        <v>3.8571428571428572</v>
      </c>
      <c r="AC12" s="15">
        <f>SUM(Performance!AC5:AC9)/($G$3*$F$3)+SUM(Performance!AC12:AC28)/($G$4*$F$4)+SUM(Performance!AC31:AC37)*($F$5*$G$5)+SUM(Performance!AC40:AC46)/($G$6*$F$6)</f>
        <v>3.8571428571428572</v>
      </c>
      <c r="AD12" s="15">
        <f>SUM(Performance!AD5:AD9)/($G$3*$F$3)+SUM(Performance!AD12:AD28)/($G$4*$F$4)+SUM(Performance!AD31:AD37)*($F$5*$G$5)+SUM(Performance!AD40:AD46)/($G$6*$F$6)</f>
        <v>0</v>
      </c>
      <c r="AE12" s="15">
        <f>SUM(Performance!AE5:AE9)/($G$3*$F$3)+SUM(Performance!AE12:AE28)/($G$4*$F$4)+SUM(Performance!AE31:AE37)*($F$5*$G$5)+SUM(Performance!AE40:AE46)/($G$6*$F$6)</f>
        <v>0</v>
      </c>
      <c r="AF12" s="15">
        <f>SUM(Performance!AF5:AF9)/($G$3*$F$3)+SUM(Performance!AF12:AF28)/($G$4*$F$4)+SUM(Performance!AF31:AF37)*($F$5*$G$5)+SUM(Performance!AF40:AF46)/($G$6*$F$6)</f>
        <v>3.8571428571428572</v>
      </c>
    </row>
    <row r="13" spans="1:33" x14ac:dyDescent="0.25">
      <c r="A13" t="s">
        <v>32</v>
      </c>
      <c r="B13" s="2" t="s">
        <v>4</v>
      </c>
      <c r="C13" s="15">
        <f>SUM(Obligations!C5:C9)/($G$3*$F$3)+SUM(Obligations!C12:C28)/($G$4*$F$4)+SUM(Obligations!C31:C37)/($G$5*$F$5)+SUM(Obligations!C40:C46)/($G$6*$F$6)</f>
        <v>0</v>
      </c>
      <c r="D13" s="15">
        <f>SUM(Obligations!D5:D9)/($G$3*$F$3)+SUM(Obligations!D12:D28)/($G$4*$F$4)+SUM(Obligations!D31:D37)/($G$5*$F$5)+SUM(Obligations!D40:D46)/($G$6*$F$6)</f>
        <v>4.7619047619047619</v>
      </c>
      <c r="E13" s="15">
        <f>SUM(Obligations!E5:E9)/($G$3*$F$3)+SUM(Obligations!E12:E28)/($G$4*$F$4)+SUM(Obligations!E31:E37)/($G$5*$F$5)+SUM(Obligations!E40:E46)/($G$6*$F$6)</f>
        <v>4.7619047619047619</v>
      </c>
      <c r="F13" s="15">
        <f>SUM(Obligations!F5:F9)/($G$3*$F$3)+SUM(Obligations!F12:F28)/($G$4*$F$4)+SUM(Obligations!F31:F37)/($G$5*$F$5)+SUM(Obligations!F40:F46)/($G$6*$F$6)</f>
        <v>4.7619047619047619</v>
      </c>
      <c r="G13" s="15">
        <f>SUM(Obligations!G5:G9)/($G$3*$F$3)+SUM(Obligations!G12:G28)/($G$4*$F$4)+SUM(Obligations!G31:G37)/($G$5*$F$5)+SUM(Obligations!G40:G46)/($G$6*$F$6)</f>
        <v>4.7619047619047619</v>
      </c>
      <c r="H13" s="15">
        <f>SUM(Obligations!H5:H9)/($G$3*$F$3)+SUM(Obligations!H12:H28)/($G$4*$F$4)+SUM(Obligations!H31:H37)/($G$5*$F$5)+SUM(Obligations!H40:H46)/($G$6*$F$6)</f>
        <v>4.7619047619047619</v>
      </c>
      <c r="I13" s="15">
        <f>SUM(Obligations!I5:I9)/($G$3*$F$3)+SUM(Obligations!I12:I28)/($G$4*$F$4)+SUM(Obligations!I31:I37)/($G$5*$F$5)+SUM(Obligations!I40:I46)/($G$6*$F$6)</f>
        <v>0</v>
      </c>
      <c r="J13" s="15">
        <f>SUM(Obligations!J5:J9)/($G$3*$F$3)+SUM(Obligations!J12:J28)/($G$4*$F$4)+SUM(Obligations!J31:J37)/($G$5*$F$5)+SUM(Obligations!J40:J46)/($G$6*$F$6)</f>
        <v>0</v>
      </c>
      <c r="K13" s="15">
        <f>SUM(Obligations!K5:K9)/($G$3*$F$3)+SUM(Obligations!K12:K28)/($G$4*$F$4)+SUM(Obligations!K31:K37)/($G$5*$F$5)+SUM(Obligations!K40:K46)/($G$6*$F$6)</f>
        <v>4.7619047619047619</v>
      </c>
      <c r="L13" s="15">
        <f>SUM(Obligations!L5:L9)/($G$3*$F$3)+SUM(Obligations!L12:L28)/($G$4*$F$4)+SUM(Obligations!L31:L37)/($G$5*$F$5)+SUM(Obligations!L40:L46)/($G$6*$F$6)</f>
        <v>4.7619047619047619</v>
      </c>
      <c r="M13" s="15">
        <f>SUM(Obligations!M5:M9)/($G$3*$F$3)+SUM(Obligations!M12:M28)/($G$4*$F$4)+SUM(Obligations!M31:M37)/($G$5*$F$5)+SUM(Obligations!M40:M46)/($G$6*$F$6)</f>
        <v>3.6904761904761907</v>
      </c>
      <c r="N13" s="15">
        <f>SUM(Obligations!N5:N9)/($G$3*$F$3)+SUM(Obligations!N12:N28)/($G$4*$F$4)+SUM(Obligations!N31:N37)/($G$5*$F$5)+SUM(Obligations!N40:N46)/($G$6*$F$6)</f>
        <v>3.6904761904761907</v>
      </c>
      <c r="O13" s="15">
        <f>SUM(Obligations!O5:O9)/($G$3*$F$3)+SUM(Obligations!O12:O28)/($G$4*$F$4)+SUM(Obligations!O31:O37)/($G$5*$F$5)+SUM(Obligations!O40:O46)/($G$6*$F$6)</f>
        <v>3.6904761904761907</v>
      </c>
      <c r="P13" s="15">
        <f>SUM(Obligations!P5:P9)/($G$3*$F$3)+SUM(Obligations!P12:P28)/($G$4*$F$4)+SUM(Obligations!P31:P37)/($G$5*$F$5)+SUM(Obligations!P40:P46)/($G$6*$F$6)</f>
        <v>2.5</v>
      </c>
      <c r="Q13" s="15">
        <f>SUM(Obligations!Q5:Q9)/($G$3*$F$3)+SUM(Obligations!Q12:Q28)/($G$4*$F$4)+SUM(Obligations!Q31:Q37)/($G$5*$F$5)+SUM(Obligations!Q40:Q46)/($G$6*$F$6)</f>
        <v>2.5</v>
      </c>
      <c r="R13" s="15">
        <f>SUM(Obligations!R5:R9)/($G$3*$F$3)+SUM(Obligations!R12:R28)/($G$4*$F$4)+SUM(Obligations!R31:R37)/($G$5*$F$5)+SUM(Obligations!R40:R46)/($G$6*$F$6)</f>
        <v>3.6904761904761907</v>
      </c>
      <c r="S13" s="15">
        <f>SUM(Obligations!S5:S9)/($G$3*$F$3)+SUM(Obligations!S12:S28)/($G$4*$F$4)+SUM(Obligations!S31:S37)/($G$5*$F$5)+SUM(Obligations!S40:S46)/($G$6*$F$6)</f>
        <v>3.6904761904761907</v>
      </c>
      <c r="T13" s="15">
        <f>SUM(Obligations!T5:T9)/($G$3*$F$3)+SUM(Obligations!T12:T28)/($G$4*$F$4)+SUM(Obligations!T31:T37)/($G$5*$F$5)+SUM(Obligations!T40:T46)/($G$6*$F$6)</f>
        <v>3.6904761904761907</v>
      </c>
      <c r="U13" s="15">
        <f>SUM(Obligations!U5:U9)/($G$3*$F$3)+SUM(Obligations!U12:U28)/($G$4*$F$4)+SUM(Obligations!U31:U37)/($G$5*$F$5)+SUM(Obligations!U40:U46)/($G$6*$F$6)</f>
        <v>3.6904761904761907</v>
      </c>
      <c r="V13" s="15">
        <f>SUM(Obligations!V5:V9)/($G$3*$F$3)+SUM(Obligations!V12:V28)/($G$4*$F$4)+SUM(Obligations!V31:V37)/($G$5*$F$5)+SUM(Obligations!V40:V46)/($G$6*$F$6)</f>
        <v>3.6904761904761907</v>
      </c>
      <c r="W13" s="15">
        <f>SUM(Obligations!W5:W9)/($G$3*$F$3)+SUM(Obligations!W12:W28)/($G$4*$F$4)+SUM(Obligations!W31:W37)/($G$5*$F$5)+SUM(Obligations!W40:W46)/($G$6*$F$6)</f>
        <v>0</v>
      </c>
      <c r="X13" s="15">
        <f>SUM(Obligations!X5:X9)/($G$3*$F$3)+SUM(Obligations!X12:X28)/($G$4*$F$4)+SUM(Obligations!X31:X37)/($G$5*$F$5)+SUM(Obligations!X40:X46)/($G$6*$F$6)</f>
        <v>0</v>
      </c>
      <c r="Y13" s="15">
        <f>SUM(Obligations!Y5:Y9)/($G$3*$F$3)+SUM(Obligations!Y12:Y28)/($G$4*$F$4)+SUM(Obligations!Y31:Y37)/($G$5*$F$5)+SUM(Obligations!Y40:Y46)/($G$6*$F$6)</f>
        <v>4.0476190476190474</v>
      </c>
      <c r="Z13" s="15">
        <f>SUM(Obligations!Z5:Z9)/($G$3*$F$3)+SUM(Obligations!Z12:Z28)/($G$4*$F$4)+SUM(Obligations!Z31:Z37)/($G$5*$F$5)+SUM(Obligations!Z40:Z46)/($G$6*$F$6)</f>
        <v>4.0476190476190474</v>
      </c>
      <c r="AA13" s="15">
        <f>SUM(Obligations!AA5:AA9)/($G$3*$F$3)+SUM(Obligations!AA12:AA28)/($G$4*$F$4)+SUM(Obligations!AA31:AA37)/($G$5*$F$5)+SUM(Obligations!AA40:AA46)/($G$6*$F$6)</f>
        <v>4.0476190476190474</v>
      </c>
      <c r="AB13" s="15">
        <f>SUM(Obligations!AB5:AB9)/($G$3*$F$3)+SUM(Obligations!AB12:AB28)/($G$4*$F$4)+SUM(Obligations!AB31:AB37)/($G$5*$F$5)+SUM(Obligations!AB40:AB46)/($G$6*$F$6)</f>
        <v>4.0476190476190474</v>
      </c>
      <c r="AC13" s="15">
        <f>SUM(Obligations!AC5:AC9)/($G$3*$F$3)+SUM(Obligations!AC12:AC28)/($G$4*$F$4)+SUM(Obligations!AC31:AC37)/($G$5*$F$5)+SUM(Obligations!AC40:AC46)/($G$6*$F$6)</f>
        <v>4.0476190476190474</v>
      </c>
      <c r="AD13" s="15">
        <f>SUM(Obligations!AD5:AD9)/($G$3*$F$3)+SUM(Obligations!AD12:AD28)/($G$4*$F$4)+SUM(Obligations!AD31:AD37)/($G$5*$F$5)+SUM(Obligations!AD40:AD46)/($G$6*$F$6)</f>
        <v>0</v>
      </c>
      <c r="AE13" s="15">
        <f>SUM(Obligations!AE5:AE9)/($G$3*$F$3)+SUM(Obligations!AE12:AE28)/($G$4*$F$4)+SUM(Obligations!AE31:AE37)/($G$5*$F$5)+SUM(Obligations!AE40:AE46)/($G$6*$F$6)</f>
        <v>0</v>
      </c>
      <c r="AF13" s="15">
        <f>SUM(Obligations!AF5:AF9)/($G$3*$F$3)+SUM(Obligations!AF12:AF28)/($G$4*$F$4)+SUM(Obligations!AF31:AF37)/($G$5*$F$5)+SUM(Obligations!AF40:AF46)/($G$6*$F$6)</f>
        <v>4.0476190476190474</v>
      </c>
    </row>
    <row r="14" spans="1:33" x14ac:dyDescent="0.25">
      <c r="A14" t="s">
        <v>33</v>
      </c>
      <c r="B14" s="2" t="s">
        <v>5</v>
      </c>
      <c r="C14" s="8">
        <f>IFERROR(C12/C13,0)</f>
        <v>0</v>
      </c>
      <c r="D14" s="8">
        <f t="shared" ref="D14:AF14" si="1">IFERROR(D12/D13,0)</f>
        <v>1</v>
      </c>
      <c r="E14" s="8">
        <f t="shared" si="1"/>
        <v>1</v>
      </c>
      <c r="F14" s="8">
        <f t="shared" si="1"/>
        <v>1</v>
      </c>
      <c r="G14" s="8">
        <f t="shared" si="1"/>
        <v>0.6</v>
      </c>
      <c r="H14" s="8">
        <f t="shared" si="1"/>
        <v>0</v>
      </c>
      <c r="I14" s="8">
        <f t="shared" si="1"/>
        <v>0</v>
      </c>
      <c r="J14" s="8">
        <f t="shared" si="1"/>
        <v>0</v>
      </c>
      <c r="K14" s="8">
        <f t="shared" si="1"/>
        <v>0</v>
      </c>
      <c r="L14" s="8">
        <f t="shared" si="1"/>
        <v>0</v>
      </c>
      <c r="M14" s="8">
        <f t="shared" si="1"/>
        <v>1</v>
      </c>
      <c r="N14" s="8">
        <f t="shared" si="1"/>
        <v>1</v>
      </c>
      <c r="O14" s="8">
        <f t="shared" si="1"/>
        <v>1</v>
      </c>
      <c r="P14" s="8">
        <f t="shared" si="1"/>
        <v>1</v>
      </c>
      <c r="Q14" s="8">
        <f t="shared" si="1"/>
        <v>1</v>
      </c>
      <c r="R14" s="8">
        <f t="shared" si="1"/>
        <v>0.95749525616698283</v>
      </c>
      <c r="S14" s="8">
        <f t="shared" si="1"/>
        <v>0</v>
      </c>
      <c r="T14" s="8">
        <f t="shared" si="1"/>
        <v>0</v>
      </c>
      <c r="U14" s="8">
        <f t="shared" si="1"/>
        <v>0</v>
      </c>
      <c r="V14" s="8">
        <f t="shared" si="1"/>
        <v>0</v>
      </c>
      <c r="W14" s="8">
        <f t="shared" si="1"/>
        <v>0</v>
      </c>
      <c r="X14" s="8">
        <f t="shared" si="1"/>
        <v>0</v>
      </c>
      <c r="Y14" s="8">
        <f t="shared" si="1"/>
        <v>0.95294117647058829</v>
      </c>
      <c r="Z14" s="8">
        <f t="shared" si="1"/>
        <v>0.95294117647058829</v>
      </c>
      <c r="AA14" s="8">
        <f t="shared" si="1"/>
        <v>0.95294117647058829</v>
      </c>
      <c r="AB14" s="8">
        <f t="shared" si="1"/>
        <v>0.95294117647058829</v>
      </c>
      <c r="AC14" s="8">
        <f t="shared" si="1"/>
        <v>0.95294117647058829</v>
      </c>
      <c r="AD14" s="8">
        <f t="shared" si="1"/>
        <v>0</v>
      </c>
      <c r="AE14" s="8">
        <f t="shared" si="1"/>
        <v>0</v>
      </c>
      <c r="AF14" s="8">
        <f t="shared" si="1"/>
        <v>0.95294117647058829</v>
      </c>
      <c r="AG14" s="8"/>
    </row>
    <row r="15" spans="1:33" x14ac:dyDescent="0.25">
      <c r="A15" t="s">
        <v>34</v>
      </c>
      <c r="B15" s="2" t="s">
        <v>3</v>
      </c>
      <c r="C15" s="15">
        <f>MAX(SUM(Obligations!C5:C9)/($G$3*$F$3),SUM(Obligations!C12:C28)/($G$4*$F$4),SUM(Obligations!C31:C37)/($G$5*$F$5),SUM(Obligations!C40:C46)/($G$6*$F$6))</f>
        <v>0</v>
      </c>
      <c r="D15" s="15">
        <f>MAX(SUM(Obligations!D5:D9)/($G$3*$F$3),SUM(Obligations!D12:D28)/($G$4*$F$4),SUM(Obligations!D31:D37)/($G$5*$F$5),SUM(Obligations!D40:D46)/($G$6*$F$6))</f>
        <v>4.7619047619047619</v>
      </c>
      <c r="E15" s="15">
        <f>MAX(SUM(Obligations!E5:E9)/($G$3*$F$3),SUM(Obligations!E12:E28)/($G$4*$F$4),SUM(Obligations!E31:E37)/($G$5*$F$5),SUM(Obligations!E40:E46)/($G$6*$F$6))</f>
        <v>4.7619047619047619</v>
      </c>
      <c r="F15" s="15">
        <f>MAX(SUM(Obligations!F5:F9)/($G$3*$F$3),SUM(Obligations!F12:F28)/($G$4*$F$4),SUM(Obligations!F31:F37)/($G$5*$F$5),SUM(Obligations!F40:F46)/($G$6*$F$6))</f>
        <v>4.7619047619047619</v>
      </c>
      <c r="G15" s="15">
        <f>MAX(SUM(Obligations!G5:G9)/($G$3*$F$3),SUM(Obligations!G12:G28)/($G$4*$F$4),SUM(Obligations!G31:G37)/($G$5*$F$5),SUM(Obligations!G40:G46)/($G$6*$F$6))</f>
        <v>4.7619047619047619</v>
      </c>
      <c r="H15" s="15">
        <f>MAX(SUM(Obligations!H5:H9)/($G$3*$F$3),SUM(Obligations!H12:H28)/($G$4*$F$4),SUM(Obligations!H31:H37)/($G$5*$F$5),SUM(Obligations!H40:H46)/($G$6*$F$6))</f>
        <v>4.7619047619047619</v>
      </c>
      <c r="I15" s="15">
        <f>MAX(SUM(Obligations!I5:I9)/($G$3*$F$3),SUM(Obligations!I12:I28)/($G$4*$F$4),SUM(Obligations!I31:I37)/($G$5*$F$5),SUM(Obligations!I40:I46)/($G$6*$F$6))</f>
        <v>0</v>
      </c>
      <c r="J15" s="15">
        <f>MAX(SUM(Obligations!J5:J9)/($G$3*$F$3),SUM(Obligations!J12:J28)/($G$4*$F$4),SUM(Obligations!J31:J37)/($G$5*$F$5),SUM(Obligations!J40:J46)/($G$6*$F$6))</f>
        <v>0</v>
      </c>
      <c r="K15" s="15">
        <f>MAX(SUM(Obligations!K5:K9)/($G$3*$F$3),SUM(Obligations!K12:K28)/($G$4*$F$4),SUM(Obligations!K31:K37)/($G$5*$F$5),SUM(Obligations!K40:K46)/($G$6*$F$6))</f>
        <v>4.7619047619047619</v>
      </c>
      <c r="L15" s="15">
        <f>MAX(SUM(Obligations!L5:L9)/($G$3*$F$3),SUM(Obligations!L12:L28)/($G$4*$F$4),SUM(Obligations!L31:L37)/($G$5*$F$5),SUM(Obligations!L40:L46)/($G$6*$F$6))</f>
        <v>4.7619047619047619</v>
      </c>
      <c r="M15" s="15">
        <f>MAX(SUM(Obligations!M5:M9)/($G$3*$F$3),SUM(Obligations!M12:M28)/($G$4*$F$4),SUM(Obligations!M31:M37)/($G$5*$F$5),SUM(Obligations!M40:M46)/($G$6*$F$6))</f>
        <v>2.5</v>
      </c>
      <c r="N15" s="15">
        <f>MAX(SUM(Obligations!N5:N9)/($G$3*$F$3),SUM(Obligations!N12:N28)/($G$4*$F$4),SUM(Obligations!N31:N37)/($G$5*$F$5),SUM(Obligations!N40:N46)/($G$6*$F$6))</f>
        <v>2.5</v>
      </c>
      <c r="O15" s="15">
        <f>MAX(SUM(Obligations!O5:O9)/($G$3*$F$3),SUM(Obligations!O12:O28)/($G$4*$F$4),SUM(Obligations!O31:O37)/($G$5*$F$5),SUM(Obligations!O40:O46)/($G$6*$F$6))</f>
        <v>2.5</v>
      </c>
      <c r="P15" s="15">
        <f>MAX(SUM(Obligations!P5:P9)/($G$3*$F$3),SUM(Obligations!P12:P28)/($G$4*$F$4),SUM(Obligations!P31:P37)/($G$5*$F$5),SUM(Obligations!P40:P46)/($G$6*$F$6))</f>
        <v>2.5</v>
      </c>
      <c r="Q15" s="15">
        <f>MAX(SUM(Obligations!Q5:Q9)/($G$3*$F$3),SUM(Obligations!Q12:Q28)/($G$4*$F$4),SUM(Obligations!Q31:Q37)/($G$5*$F$5),SUM(Obligations!Q40:Q46)/($G$6*$F$6))</f>
        <v>2.5</v>
      </c>
      <c r="R15" s="15">
        <f>MAX(SUM(Obligations!R5:R9)/($G$3*$F$3),SUM(Obligations!R12:R28)/($G$4*$F$4),SUM(Obligations!R31:R37)/($G$5*$F$5),SUM(Obligations!R40:R46)/($G$6*$F$6))</f>
        <v>2.5</v>
      </c>
      <c r="S15" s="15">
        <f>MAX(SUM(Obligations!S5:S9)/($G$3*$F$3),SUM(Obligations!S12:S28)/($G$4*$F$4),SUM(Obligations!S31:S37)/($G$5*$F$5),SUM(Obligations!S40:S46)/($G$6*$F$6))</f>
        <v>2.5</v>
      </c>
      <c r="T15" s="15">
        <f>MAX(SUM(Obligations!T5:T9)/($G$3*$F$3),SUM(Obligations!T12:T28)/($G$4*$F$4),SUM(Obligations!T31:T37)/($G$5*$F$5),SUM(Obligations!T40:T46)/($G$6*$F$6))</f>
        <v>2.5</v>
      </c>
      <c r="U15" s="15">
        <f>MAX(SUM(Obligations!U5:U9)/($G$3*$F$3),SUM(Obligations!U12:U28)/($G$4*$F$4),SUM(Obligations!U31:U37)/($G$5*$F$5),SUM(Obligations!U40:U46)/($G$6*$F$6))</f>
        <v>2.5</v>
      </c>
      <c r="V15" s="15">
        <f>MAX(SUM(Obligations!V5:V9)/($G$3*$F$3),SUM(Obligations!V12:V28)/($G$4*$F$4),SUM(Obligations!V31:V37)/($G$5*$F$5),SUM(Obligations!V40:V46)/($G$6*$F$6))</f>
        <v>2.5</v>
      </c>
      <c r="W15" s="15">
        <f>MAX(SUM(Obligations!W5:W9)/($G$3*$F$3),SUM(Obligations!W12:W28)/($G$4*$F$4),SUM(Obligations!W31:W37)/($G$5*$F$5),SUM(Obligations!W40:W46)/($G$6*$F$6))</f>
        <v>0</v>
      </c>
      <c r="X15" s="15">
        <f>MAX(SUM(Obligations!X5:X9)/($G$3*$F$3),SUM(Obligations!X12:X28)/($G$4*$F$4),SUM(Obligations!X31:X37)/($G$5*$F$5),SUM(Obligations!X40:X46)/($G$6*$F$6))</f>
        <v>0</v>
      </c>
      <c r="Y15" s="15">
        <f>MAX(SUM(Obligations!Y5:Y9)/($G$3*$F$3),SUM(Obligations!Y12:Y28)/($G$4*$F$4),SUM(Obligations!Y31:Y37)/($G$5*$F$5),SUM(Obligations!Y40:Y46)/($G$6*$F$6))</f>
        <v>4.0476190476190474</v>
      </c>
      <c r="Z15" s="15">
        <f>MAX(SUM(Obligations!Z5:Z9)/($G$3*$F$3),SUM(Obligations!Z12:Z28)/($G$4*$F$4),SUM(Obligations!Z31:Z37)/($G$5*$F$5),SUM(Obligations!Z40:Z46)/($G$6*$F$6))</f>
        <v>4.0476190476190474</v>
      </c>
      <c r="AA15" s="15">
        <f>MAX(SUM(Obligations!AA5:AA9)/($G$3*$F$3),SUM(Obligations!AA12:AA28)/($G$4*$F$4),SUM(Obligations!AA31:AA37)/($G$5*$F$5),SUM(Obligations!AA40:AA46)/($G$6*$F$6))</f>
        <v>4.0476190476190474</v>
      </c>
      <c r="AB15" s="15">
        <f>MAX(SUM(Obligations!AB5:AB9)/($G$3*$F$3),SUM(Obligations!AB12:AB28)/($G$4*$F$4),SUM(Obligations!AB31:AB37)/($G$5*$F$5),SUM(Obligations!AB40:AB46)/($G$6*$F$6))</f>
        <v>4.0476190476190474</v>
      </c>
      <c r="AC15" s="15">
        <f>MAX(SUM(Obligations!AC5:AC9)/($G$3*$F$3),SUM(Obligations!AC12:AC28)/($G$4*$F$4),SUM(Obligations!AC31:AC37)/($G$5*$F$5),SUM(Obligations!AC40:AC46)/($G$6*$F$6))</f>
        <v>4.0476190476190474</v>
      </c>
      <c r="AD15" s="15">
        <f>MAX(SUM(Obligations!AD5:AD9)/($G$3*$F$3),SUM(Obligations!AD12:AD28)/($G$4*$F$4),SUM(Obligations!AD31:AD37)/($G$5*$F$5),SUM(Obligations!AD40:AD46)/($G$6*$F$6))</f>
        <v>0</v>
      </c>
      <c r="AE15" s="15">
        <f>MAX(SUM(Obligations!AE5:AE9)/($G$3*$F$3),SUM(Obligations!AE12:AE28)/($G$4*$F$4),SUM(Obligations!AE31:AE37)/($G$5*$F$5),SUM(Obligations!AE40:AE46)/($G$6*$F$6))</f>
        <v>0</v>
      </c>
      <c r="AF15" s="15">
        <f>MAX(SUM(Obligations!AF5:AF9)/($G$3*$F$3),SUM(Obligations!AF12:AF28)/($G$4*$F$4),SUM(Obligations!AF31:AF37)/($G$5*$F$5),SUM(Obligations!AF40:AF46)/($G$6*$F$6))</f>
        <v>4.0476190476190474</v>
      </c>
    </row>
    <row r="16" spans="1:33" x14ac:dyDescent="0.25">
      <c r="B16" s="2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33" x14ac:dyDescent="0.25">
      <c r="A17" t="s">
        <v>35</v>
      </c>
      <c r="B17" s="23">
        <f>IFERROR(SUMPRODUCT(C14:AF14,C15:AF15)/SUM(C15:AG15),0)</f>
        <v>0.66787809852954816</v>
      </c>
      <c r="C17" s="5" t="s">
        <v>5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7"/>
    </row>
    <row r="18" spans="1:33" x14ac:dyDescent="0.25">
      <c r="A18" t="s">
        <v>36</v>
      </c>
      <c r="B18" s="24">
        <f>SUM(C15:AF15)*MAX(0,C5-B17)*C3*1000</f>
        <v>86682.543114665328</v>
      </c>
      <c r="C18" s="5" t="s">
        <v>6</v>
      </c>
    </row>
    <row r="19" spans="1:33" x14ac:dyDescent="0.25">
      <c r="A19" t="s">
        <v>37</v>
      </c>
      <c r="B19" s="25">
        <f>SUM(C15:AF15)*MAX(0,B17-C6)*C4*1000</f>
        <v>0</v>
      </c>
      <c r="C19" s="5" t="s">
        <v>25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</row>
    <row r="20" spans="1:33" x14ac:dyDescent="0.25"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6"/>
  <sheetViews>
    <sheetView zoomScale="85" zoomScaleNormal="85" workbookViewId="0"/>
  </sheetViews>
  <sheetFormatPr defaultRowHeight="15" x14ac:dyDescent="0.25"/>
  <cols>
    <col min="1" max="1" width="3.28515625" customWidth="1"/>
    <col min="2" max="2" width="10" bestFit="1" customWidth="1"/>
    <col min="3" max="33" width="4.85546875" customWidth="1"/>
    <col min="34" max="38" width="4.28515625" customWidth="1"/>
  </cols>
  <sheetData>
    <row r="1" spans="2:33" x14ac:dyDescent="0.25"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  <c r="W1" s="4" t="s">
        <v>16</v>
      </c>
      <c r="X1" s="4" t="s">
        <v>10</v>
      </c>
      <c r="Y1" s="4" t="s">
        <v>11</v>
      </c>
      <c r="Z1" s="4" t="s">
        <v>12</v>
      </c>
      <c r="AA1" s="4" t="s">
        <v>13</v>
      </c>
      <c r="AB1" s="4" t="s">
        <v>14</v>
      </c>
      <c r="AC1" s="4" t="s">
        <v>15</v>
      </c>
      <c r="AD1" s="4" t="s">
        <v>16</v>
      </c>
      <c r="AE1" s="4" t="s">
        <v>10</v>
      </c>
      <c r="AF1" s="4" t="s">
        <v>11</v>
      </c>
    </row>
    <row r="2" spans="2:33" x14ac:dyDescent="0.25">
      <c r="B2" s="3" t="s">
        <v>0</v>
      </c>
      <c r="C2" s="6">
        <v>1</v>
      </c>
      <c r="D2" s="6">
        <f>C2+1</f>
        <v>2</v>
      </c>
      <c r="E2" s="6">
        <f t="shared" ref="E2:AF2" si="0">D2+1</f>
        <v>3</v>
      </c>
      <c r="F2" s="6">
        <f t="shared" si="0"/>
        <v>4</v>
      </c>
      <c r="G2" s="6">
        <f t="shared" si="0"/>
        <v>5</v>
      </c>
      <c r="H2" s="6">
        <f t="shared" si="0"/>
        <v>6</v>
      </c>
      <c r="I2" s="6">
        <f t="shared" si="0"/>
        <v>7</v>
      </c>
      <c r="J2" s="6">
        <f t="shared" si="0"/>
        <v>8</v>
      </c>
      <c r="K2" s="6">
        <f t="shared" si="0"/>
        <v>9</v>
      </c>
      <c r="L2" s="6">
        <f t="shared" si="0"/>
        <v>10</v>
      </c>
      <c r="M2" s="6">
        <f t="shared" si="0"/>
        <v>11</v>
      </c>
      <c r="N2" s="6">
        <f t="shared" si="0"/>
        <v>12</v>
      </c>
      <c r="O2" s="6">
        <f t="shared" si="0"/>
        <v>13</v>
      </c>
      <c r="P2" s="6">
        <f t="shared" si="0"/>
        <v>14</v>
      </c>
      <c r="Q2" s="6">
        <f t="shared" si="0"/>
        <v>15</v>
      </c>
      <c r="R2" s="6">
        <f t="shared" si="0"/>
        <v>16</v>
      </c>
      <c r="S2" s="6">
        <f t="shared" si="0"/>
        <v>17</v>
      </c>
      <c r="T2" s="6">
        <f t="shared" si="0"/>
        <v>18</v>
      </c>
      <c r="U2" s="6">
        <f t="shared" si="0"/>
        <v>19</v>
      </c>
      <c r="V2" s="6">
        <f t="shared" si="0"/>
        <v>20</v>
      </c>
      <c r="W2" s="6">
        <f t="shared" si="0"/>
        <v>21</v>
      </c>
      <c r="X2" s="6">
        <f t="shared" si="0"/>
        <v>22</v>
      </c>
      <c r="Y2" s="6">
        <f t="shared" si="0"/>
        <v>23</v>
      </c>
      <c r="Z2" s="6">
        <f t="shared" si="0"/>
        <v>24</v>
      </c>
      <c r="AA2" s="6">
        <f t="shared" si="0"/>
        <v>25</v>
      </c>
      <c r="AB2" s="6">
        <f t="shared" si="0"/>
        <v>26</v>
      </c>
      <c r="AC2" s="6">
        <f t="shared" si="0"/>
        <v>27</v>
      </c>
      <c r="AD2" s="6">
        <f t="shared" si="0"/>
        <v>28</v>
      </c>
      <c r="AE2" s="6">
        <f t="shared" si="0"/>
        <v>29</v>
      </c>
      <c r="AF2" s="6">
        <f t="shared" si="0"/>
        <v>30</v>
      </c>
      <c r="AG2" s="1"/>
    </row>
    <row r="3" spans="2:33" x14ac:dyDescent="0.25">
      <c r="B3" s="2"/>
    </row>
    <row r="4" spans="2:33" x14ac:dyDescent="0.25">
      <c r="B4" s="5" t="s">
        <v>38</v>
      </c>
    </row>
    <row r="5" spans="2:33" x14ac:dyDescent="0.25">
      <c r="B5" s="17">
        <v>14</v>
      </c>
      <c r="C5" s="9"/>
      <c r="D5">
        <v>100</v>
      </c>
      <c r="E5">
        <v>100</v>
      </c>
      <c r="F5">
        <v>100</v>
      </c>
      <c r="G5">
        <v>100</v>
      </c>
      <c r="H5">
        <v>100</v>
      </c>
      <c r="I5" s="12"/>
      <c r="J5" s="9"/>
      <c r="K5">
        <v>100</v>
      </c>
      <c r="L5">
        <v>100</v>
      </c>
      <c r="M5">
        <v>25</v>
      </c>
      <c r="N5">
        <v>25</v>
      </c>
      <c r="O5">
        <v>25</v>
      </c>
      <c r="P5" s="12"/>
      <c r="Q5" s="9"/>
      <c r="R5">
        <v>25</v>
      </c>
      <c r="S5">
        <v>25</v>
      </c>
      <c r="T5">
        <v>25</v>
      </c>
      <c r="U5">
        <v>25</v>
      </c>
      <c r="V5">
        <v>25</v>
      </c>
      <c r="W5" s="12"/>
      <c r="X5" s="9"/>
      <c r="Y5">
        <v>100</v>
      </c>
      <c r="Z5">
        <v>100</v>
      </c>
      <c r="AA5">
        <v>100</v>
      </c>
      <c r="AB5">
        <v>100</v>
      </c>
      <c r="AC5">
        <v>100</v>
      </c>
      <c r="AD5" s="12"/>
      <c r="AE5" s="9"/>
      <c r="AF5">
        <v>100</v>
      </c>
    </row>
    <row r="6" spans="2:33" x14ac:dyDescent="0.25">
      <c r="B6" s="17">
        <v>15</v>
      </c>
      <c r="C6" s="10"/>
      <c r="D6">
        <v>100</v>
      </c>
      <c r="E6">
        <v>100</v>
      </c>
      <c r="F6">
        <v>100</v>
      </c>
      <c r="G6">
        <v>100</v>
      </c>
      <c r="H6">
        <v>100</v>
      </c>
      <c r="I6" s="13"/>
      <c r="J6" s="10"/>
      <c r="K6">
        <v>100</v>
      </c>
      <c r="L6">
        <v>100</v>
      </c>
      <c r="M6">
        <v>25</v>
      </c>
      <c r="N6">
        <v>25</v>
      </c>
      <c r="O6">
        <v>25</v>
      </c>
      <c r="P6" s="13"/>
      <c r="Q6" s="10"/>
      <c r="R6">
        <v>25</v>
      </c>
      <c r="S6">
        <v>25</v>
      </c>
      <c r="T6">
        <v>25</v>
      </c>
      <c r="U6">
        <v>25</v>
      </c>
      <c r="V6">
        <v>25</v>
      </c>
      <c r="W6" s="13"/>
      <c r="X6" s="10"/>
      <c r="Y6">
        <v>100</v>
      </c>
      <c r="Z6">
        <v>100</v>
      </c>
      <c r="AA6">
        <v>100</v>
      </c>
      <c r="AB6">
        <v>100</v>
      </c>
      <c r="AC6">
        <v>100</v>
      </c>
      <c r="AD6" s="13"/>
      <c r="AE6" s="10"/>
      <c r="AF6">
        <v>100</v>
      </c>
    </row>
    <row r="7" spans="2:33" x14ac:dyDescent="0.25">
      <c r="B7" s="17">
        <v>16</v>
      </c>
      <c r="C7" s="10"/>
      <c r="D7">
        <v>100</v>
      </c>
      <c r="E7">
        <v>100</v>
      </c>
      <c r="F7">
        <v>100</v>
      </c>
      <c r="G7">
        <v>100</v>
      </c>
      <c r="H7">
        <v>100</v>
      </c>
      <c r="I7" s="13"/>
      <c r="J7" s="10"/>
      <c r="K7">
        <v>100</v>
      </c>
      <c r="L7">
        <v>100</v>
      </c>
      <c r="M7">
        <v>25</v>
      </c>
      <c r="N7">
        <v>25</v>
      </c>
      <c r="O7">
        <v>25</v>
      </c>
      <c r="P7" s="13"/>
      <c r="Q7" s="10"/>
      <c r="R7">
        <v>25</v>
      </c>
      <c r="S7">
        <v>25</v>
      </c>
      <c r="T7">
        <v>25</v>
      </c>
      <c r="U7">
        <v>25</v>
      </c>
      <c r="V7">
        <v>25</v>
      </c>
      <c r="W7" s="13"/>
      <c r="X7" s="10"/>
      <c r="Y7">
        <v>75</v>
      </c>
      <c r="Z7">
        <v>75</v>
      </c>
      <c r="AA7">
        <v>75</v>
      </c>
      <c r="AB7">
        <v>75</v>
      </c>
      <c r="AC7">
        <v>75</v>
      </c>
      <c r="AD7" s="13"/>
      <c r="AE7" s="10"/>
      <c r="AF7">
        <v>75</v>
      </c>
    </row>
    <row r="8" spans="2:33" x14ac:dyDescent="0.25">
      <c r="B8" s="17">
        <v>17</v>
      </c>
      <c r="C8" s="10"/>
      <c r="D8">
        <v>100</v>
      </c>
      <c r="E8">
        <v>100</v>
      </c>
      <c r="F8">
        <v>100</v>
      </c>
      <c r="G8">
        <v>100</v>
      </c>
      <c r="H8">
        <v>100</v>
      </c>
      <c r="I8" s="13"/>
      <c r="J8" s="10"/>
      <c r="K8">
        <v>100</v>
      </c>
      <c r="L8">
        <v>100</v>
      </c>
      <c r="M8">
        <v>25</v>
      </c>
      <c r="N8">
        <v>25</v>
      </c>
      <c r="O8">
        <v>25</v>
      </c>
      <c r="P8" s="13"/>
      <c r="Q8" s="10"/>
      <c r="R8">
        <v>25</v>
      </c>
      <c r="S8">
        <v>25</v>
      </c>
      <c r="T8">
        <v>25</v>
      </c>
      <c r="U8">
        <v>25</v>
      </c>
      <c r="V8">
        <v>25</v>
      </c>
      <c r="W8" s="13"/>
      <c r="X8" s="10"/>
      <c r="Y8">
        <v>75</v>
      </c>
      <c r="Z8">
        <v>75</v>
      </c>
      <c r="AA8">
        <v>75</v>
      </c>
      <c r="AB8">
        <v>75</v>
      </c>
      <c r="AC8">
        <v>75</v>
      </c>
      <c r="AD8" s="13"/>
      <c r="AE8" s="10"/>
      <c r="AF8">
        <v>75</v>
      </c>
    </row>
    <row r="9" spans="2:33" x14ac:dyDescent="0.25">
      <c r="B9" s="17">
        <v>18</v>
      </c>
      <c r="C9" s="11"/>
      <c r="D9">
        <v>100</v>
      </c>
      <c r="E9">
        <v>100</v>
      </c>
      <c r="F9">
        <v>100</v>
      </c>
      <c r="G9">
        <v>100</v>
      </c>
      <c r="H9">
        <v>100</v>
      </c>
      <c r="I9" s="14"/>
      <c r="J9" s="11"/>
      <c r="K9">
        <v>100</v>
      </c>
      <c r="L9">
        <v>100</v>
      </c>
      <c r="M9">
        <v>25</v>
      </c>
      <c r="N9">
        <v>25</v>
      </c>
      <c r="O9">
        <v>25</v>
      </c>
      <c r="P9" s="14"/>
      <c r="Q9" s="11"/>
      <c r="R9">
        <v>25</v>
      </c>
      <c r="S9">
        <v>25</v>
      </c>
      <c r="T9">
        <v>25</v>
      </c>
      <c r="U9">
        <v>25</v>
      </c>
      <c r="V9">
        <v>25</v>
      </c>
      <c r="W9" s="14"/>
      <c r="X9" s="11"/>
      <c r="Y9">
        <v>75</v>
      </c>
      <c r="Z9">
        <v>75</v>
      </c>
      <c r="AA9">
        <v>75</v>
      </c>
      <c r="AB9">
        <v>75</v>
      </c>
      <c r="AC9">
        <v>75</v>
      </c>
      <c r="AD9" s="14"/>
      <c r="AE9" s="11"/>
      <c r="AF9">
        <v>75</v>
      </c>
    </row>
    <row r="11" spans="2:33" x14ac:dyDescent="0.25">
      <c r="B11" s="5" t="s">
        <v>1</v>
      </c>
    </row>
    <row r="12" spans="2:33" x14ac:dyDescent="0.25">
      <c r="B12" s="17">
        <v>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75</v>
      </c>
      <c r="N12">
        <v>75</v>
      </c>
      <c r="O12">
        <v>75</v>
      </c>
      <c r="P12">
        <v>75</v>
      </c>
      <c r="Q12">
        <v>75</v>
      </c>
      <c r="R12">
        <v>75</v>
      </c>
      <c r="S12">
        <v>75</v>
      </c>
      <c r="T12">
        <v>75</v>
      </c>
      <c r="U12">
        <v>75</v>
      </c>
      <c r="V12">
        <v>75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</row>
    <row r="13" spans="2:33" x14ac:dyDescent="0.25">
      <c r="B13" s="17">
        <v>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75</v>
      </c>
      <c r="N13">
        <v>75</v>
      </c>
      <c r="O13">
        <v>75</v>
      </c>
      <c r="P13">
        <v>75</v>
      </c>
      <c r="Q13">
        <v>75</v>
      </c>
      <c r="R13">
        <v>75</v>
      </c>
      <c r="S13">
        <v>75</v>
      </c>
      <c r="T13">
        <v>75</v>
      </c>
      <c r="U13">
        <v>75</v>
      </c>
      <c r="V13">
        <v>75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  <row r="14" spans="2:33" x14ac:dyDescent="0.25">
      <c r="B14" s="17">
        <v>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75</v>
      </c>
      <c r="N14">
        <v>75</v>
      </c>
      <c r="O14">
        <v>75</v>
      </c>
      <c r="P14">
        <v>75</v>
      </c>
      <c r="Q14">
        <v>75</v>
      </c>
      <c r="R14">
        <v>75</v>
      </c>
      <c r="S14">
        <v>75</v>
      </c>
      <c r="T14">
        <v>75</v>
      </c>
      <c r="U14">
        <v>75</v>
      </c>
      <c r="V14">
        <v>75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</row>
    <row r="15" spans="2:33" x14ac:dyDescent="0.25">
      <c r="B15" s="17">
        <v>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75</v>
      </c>
      <c r="N15">
        <v>75</v>
      </c>
      <c r="O15">
        <v>75</v>
      </c>
      <c r="P15">
        <v>75</v>
      </c>
      <c r="Q15">
        <v>75</v>
      </c>
      <c r="R15">
        <v>75</v>
      </c>
      <c r="S15">
        <v>75</v>
      </c>
      <c r="T15">
        <v>75</v>
      </c>
      <c r="U15">
        <v>75</v>
      </c>
      <c r="V15">
        <v>75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2:33" x14ac:dyDescent="0.25">
      <c r="B16" s="17">
        <v>10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75</v>
      </c>
      <c r="N16">
        <v>75</v>
      </c>
      <c r="O16">
        <v>75</v>
      </c>
      <c r="P16">
        <v>75</v>
      </c>
      <c r="Q16">
        <v>75</v>
      </c>
      <c r="R16">
        <v>75</v>
      </c>
      <c r="S16">
        <v>75</v>
      </c>
      <c r="T16">
        <v>75</v>
      </c>
      <c r="U16">
        <v>75</v>
      </c>
      <c r="V16">
        <v>75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</row>
    <row r="17" spans="2:32" x14ac:dyDescent="0.25">
      <c r="B17" s="17">
        <v>11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75</v>
      </c>
      <c r="N17">
        <v>75</v>
      </c>
      <c r="O17">
        <v>75</v>
      </c>
      <c r="P17">
        <v>75</v>
      </c>
      <c r="Q17">
        <v>75</v>
      </c>
      <c r="R17">
        <v>75</v>
      </c>
      <c r="S17">
        <v>75</v>
      </c>
      <c r="T17">
        <v>75</v>
      </c>
      <c r="U17">
        <v>75</v>
      </c>
      <c r="V17">
        <v>75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</row>
    <row r="18" spans="2:32" x14ac:dyDescent="0.25">
      <c r="B18" s="17">
        <v>12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75</v>
      </c>
      <c r="N18">
        <v>75</v>
      </c>
      <c r="O18">
        <v>75</v>
      </c>
      <c r="P18">
        <v>75</v>
      </c>
      <c r="Q18">
        <v>75</v>
      </c>
      <c r="R18">
        <v>75</v>
      </c>
      <c r="S18">
        <v>75</v>
      </c>
      <c r="T18">
        <v>75</v>
      </c>
      <c r="U18">
        <v>75</v>
      </c>
      <c r="V18">
        <v>75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</row>
    <row r="19" spans="2:32" x14ac:dyDescent="0.25">
      <c r="B19" s="17">
        <v>13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75</v>
      </c>
      <c r="N19">
        <v>75</v>
      </c>
      <c r="O19">
        <v>75</v>
      </c>
      <c r="P19">
        <v>75</v>
      </c>
      <c r="Q19">
        <v>75</v>
      </c>
      <c r="R19">
        <v>75</v>
      </c>
      <c r="S19">
        <v>75</v>
      </c>
      <c r="T19">
        <v>75</v>
      </c>
      <c r="U19">
        <v>75</v>
      </c>
      <c r="V19">
        <v>75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</row>
    <row r="20" spans="2:32" x14ac:dyDescent="0.25">
      <c r="B20" s="17">
        <v>14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75</v>
      </c>
      <c r="N20">
        <v>75</v>
      </c>
      <c r="O20">
        <v>75</v>
      </c>
      <c r="P20">
        <v>75</v>
      </c>
      <c r="Q20">
        <v>75</v>
      </c>
      <c r="R20">
        <v>75</v>
      </c>
      <c r="S20">
        <v>75</v>
      </c>
      <c r="T20">
        <v>75</v>
      </c>
      <c r="U20">
        <v>75</v>
      </c>
      <c r="V20">
        <v>75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</row>
    <row r="21" spans="2:32" x14ac:dyDescent="0.25">
      <c r="B21" s="17">
        <v>15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75</v>
      </c>
      <c r="N21">
        <v>75</v>
      </c>
      <c r="O21">
        <v>75</v>
      </c>
      <c r="P21">
        <v>75</v>
      </c>
      <c r="Q21">
        <v>75</v>
      </c>
      <c r="R21">
        <v>75</v>
      </c>
      <c r="S21">
        <v>75</v>
      </c>
      <c r="T21">
        <v>75</v>
      </c>
      <c r="U21">
        <v>75</v>
      </c>
      <c r="V21">
        <v>75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</row>
    <row r="22" spans="2:32" x14ac:dyDescent="0.25">
      <c r="B22" s="17">
        <v>16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75</v>
      </c>
      <c r="N22">
        <v>75</v>
      </c>
      <c r="O22">
        <v>75</v>
      </c>
      <c r="P22">
        <v>75</v>
      </c>
      <c r="Q22">
        <v>75</v>
      </c>
      <c r="R22">
        <v>75</v>
      </c>
      <c r="S22">
        <v>75</v>
      </c>
      <c r="T22">
        <v>75</v>
      </c>
      <c r="U22">
        <v>75</v>
      </c>
      <c r="V22">
        <v>75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</row>
    <row r="23" spans="2:32" x14ac:dyDescent="0.25">
      <c r="B23" s="17">
        <v>17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75</v>
      </c>
      <c r="N23">
        <v>75</v>
      </c>
      <c r="O23">
        <v>75</v>
      </c>
      <c r="P23">
        <v>75</v>
      </c>
      <c r="Q23">
        <v>75</v>
      </c>
      <c r="R23">
        <v>75</v>
      </c>
      <c r="S23">
        <v>75</v>
      </c>
      <c r="T23">
        <v>75</v>
      </c>
      <c r="U23">
        <v>75</v>
      </c>
      <c r="V23">
        <v>75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</row>
    <row r="24" spans="2:32" x14ac:dyDescent="0.25">
      <c r="B24" s="17">
        <v>18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75</v>
      </c>
      <c r="N24">
        <v>75</v>
      </c>
      <c r="O24">
        <v>75</v>
      </c>
      <c r="P24">
        <v>75</v>
      </c>
      <c r="Q24">
        <v>75</v>
      </c>
      <c r="R24">
        <v>75</v>
      </c>
      <c r="S24">
        <v>75</v>
      </c>
      <c r="T24">
        <v>75</v>
      </c>
      <c r="U24">
        <v>75</v>
      </c>
      <c r="V24">
        <v>75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</row>
    <row r="25" spans="2:32" x14ac:dyDescent="0.25">
      <c r="B25" s="17">
        <v>19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75</v>
      </c>
      <c r="N25">
        <v>75</v>
      </c>
      <c r="O25">
        <v>75</v>
      </c>
      <c r="P25">
        <v>75</v>
      </c>
      <c r="Q25">
        <v>75</v>
      </c>
      <c r="R25">
        <v>75</v>
      </c>
      <c r="S25">
        <v>75</v>
      </c>
      <c r="T25">
        <v>75</v>
      </c>
      <c r="U25">
        <v>75</v>
      </c>
      <c r="V25">
        <v>75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</row>
    <row r="26" spans="2:32" x14ac:dyDescent="0.25">
      <c r="B26" s="17">
        <v>20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75</v>
      </c>
      <c r="N26">
        <v>75</v>
      </c>
      <c r="O26">
        <v>75</v>
      </c>
      <c r="P26">
        <v>75</v>
      </c>
      <c r="Q26">
        <v>75</v>
      </c>
      <c r="R26">
        <v>75</v>
      </c>
      <c r="S26">
        <v>75</v>
      </c>
      <c r="T26">
        <v>75</v>
      </c>
      <c r="U26">
        <v>75</v>
      </c>
      <c r="V26">
        <v>75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</row>
    <row r="27" spans="2:32" x14ac:dyDescent="0.25">
      <c r="B27" s="17">
        <v>21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75</v>
      </c>
      <c r="N27">
        <v>75</v>
      </c>
      <c r="O27">
        <v>75</v>
      </c>
      <c r="P27">
        <v>75</v>
      </c>
      <c r="Q27">
        <v>75</v>
      </c>
      <c r="R27">
        <v>75</v>
      </c>
      <c r="S27">
        <v>75</v>
      </c>
      <c r="T27">
        <v>75</v>
      </c>
      <c r="U27">
        <v>75</v>
      </c>
      <c r="V27">
        <v>75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</row>
    <row r="28" spans="2:32" x14ac:dyDescent="0.25">
      <c r="B28" s="17">
        <v>22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75</v>
      </c>
      <c r="N28">
        <v>75</v>
      </c>
      <c r="O28">
        <v>75</v>
      </c>
      <c r="P28">
        <v>75</v>
      </c>
      <c r="Q28">
        <v>75</v>
      </c>
      <c r="R28">
        <v>75</v>
      </c>
      <c r="S28">
        <v>75</v>
      </c>
      <c r="T28">
        <v>75</v>
      </c>
      <c r="U28">
        <v>75</v>
      </c>
      <c r="V28">
        <v>75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30" spans="2:32" x14ac:dyDescent="0.25">
      <c r="B30" s="5" t="s">
        <v>8</v>
      </c>
    </row>
    <row r="31" spans="2:32" x14ac:dyDescent="0.25">
      <c r="B31" s="17">
        <v>16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2:32" x14ac:dyDescent="0.25">
      <c r="B32" s="17">
        <v>17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2:32" x14ac:dyDescent="0.25">
      <c r="B33" s="17">
        <v>18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2:32" x14ac:dyDescent="0.25">
      <c r="B34" s="17">
        <v>19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2:32" x14ac:dyDescent="0.25">
      <c r="B35" s="17">
        <v>20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2:32" x14ac:dyDescent="0.25">
      <c r="B36" s="17">
        <v>21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2:32" x14ac:dyDescent="0.25">
      <c r="B37" s="17">
        <v>22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9" spans="2:32" x14ac:dyDescent="0.25">
      <c r="B39" s="5" t="s">
        <v>9</v>
      </c>
    </row>
    <row r="40" spans="2:32" x14ac:dyDescent="0.25">
      <c r="B40" s="17">
        <v>16</v>
      </c>
      <c r="C40" s="9"/>
      <c r="D40">
        <v>0</v>
      </c>
      <c r="E40">
        <v>0</v>
      </c>
      <c r="F40">
        <v>0</v>
      </c>
      <c r="G40">
        <v>0</v>
      </c>
      <c r="H40">
        <v>0</v>
      </c>
      <c r="I40" s="12"/>
      <c r="J40" s="9"/>
      <c r="K40">
        <v>0</v>
      </c>
      <c r="L40">
        <v>0</v>
      </c>
      <c r="M40">
        <v>0</v>
      </c>
      <c r="N40">
        <v>0</v>
      </c>
      <c r="O40">
        <v>0</v>
      </c>
      <c r="P40" s="12"/>
      <c r="Q40" s="9"/>
      <c r="R40">
        <v>0</v>
      </c>
      <c r="S40">
        <v>0</v>
      </c>
      <c r="T40">
        <v>0</v>
      </c>
      <c r="U40">
        <v>0</v>
      </c>
      <c r="V40">
        <v>0</v>
      </c>
      <c r="W40" s="12"/>
      <c r="X40" s="9"/>
      <c r="Y40">
        <v>0</v>
      </c>
      <c r="Z40">
        <v>0</v>
      </c>
      <c r="AA40">
        <v>0</v>
      </c>
      <c r="AB40">
        <v>0</v>
      </c>
      <c r="AC40">
        <v>0</v>
      </c>
      <c r="AD40" s="12"/>
      <c r="AE40" s="9"/>
      <c r="AF40">
        <v>0</v>
      </c>
    </row>
    <row r="41" spans="2:32" x14ac:dyDescent="0.25">
      <c r="B41" s="17">
        <v>17</v>
      </c>
      <c r="C41" s="10"/>
      <c r="D41">
        <v>0</v>
      </c>
      <c r="E41">
        <v>0</v>
      </c>
      <c r="F41">
        <v>0</v>
      </c>
      <c r="G41">
        <v>0</v>
      </c>
      <c r="H41">
        <v>0</v>
      </c>
      <c r="I41" s="13"/>
      <c r="J41" s="10"/>
      <c r="K41">
        <v>0</v>
      </c>
      <c r="L41">
        <v>0</v>
      </c>
      <c r="M41">
        <v>0</v>
      </c>
      <c r="N41">
        <v>0</v>
      </c>
      <c r="O41">
        <v>0</v>
      </c>
      <c r="P41" s="13"/>
      <c r="Q41" s="10"/>
      <c r="R41">
        <v>0</v>
      </c>
      <c r="S41">
        <v>0</v>
      </c>
      <c r="T41">
        <v>0</v>
      </c>
      <c r="U41">
        <v>0</v>
      </c>
      <c r="V41">
        <v>0</v>
      </c>
      <c r="W41" s="13"/>
      <c r="X41" s="10"/>
      <c r="Y41">
        <v>0</v>
      </c>
      <c r="Z41">
        <v>0</v>
      </c>
      <c r="AA41">
        <v>0</v>
      </c>
      <c r="AB41">
        <v>0</v>
      </c>
      <c r="AC41">
        <v>0</v>
      </c>
      <c r="AD41" s="13"/>
      <c r="AE41" s="10"/>
      <c r="AF41">
        <v>0</v>
      </c>
    </row>
    <row r="42" spans="2:32" x14ac:dyDescent="0.25">
      <c r="B42" s="17">
        <v>18</v>
      </c>
      <c r="C42" s="10"/>
      <c r="D42">
        <v>0</v>
      </c>
      <c r="E42">
        <v>0</v>
      </c>
      <c r="F42">
        <v>0</v>
      </c>
      <c r="G42">
        <v>0</v>
      </c>
      <c r="H42">
        <v>0</v>
      </c>
      <c r="I42" s="13"/>
      <c r="J42" s="10"/>
      <c r="K42">
        <v>0</v>
      </c>
      <c r="L42">
        <v>0</v>
      </c>
      <c r="M42">
        <v>0</v>
      </c>
      <c r="N42">
        <v>0</v>
      </c>
      <c r="O42">
        <v>0</v>
      </c>
      <c r="P42" s="13"/>
      <c r="Q42" s="10"/>
      <c r="R42">
        <v>0</v>
      </c>
      <c r="S42">
        <v>0</v>
      </c>
      <c r="T42">
        <v>0</v>
      </c>
      <c r="U42">
        <v>0</v>
      </c>
      <c r="V42">
        <v>0</v>
      </c>
      <c r="W42" s="13"/>
      <c r="X42" s="10"/>
      <c r="Y42">
        <v>0</v>
      </c>
      <c r="Z42">
        <v>0</v>
      </c>
      <c r="AA42">
        <v>0</v>
      </c>
      <c r="AB42">
        <v>0</v>
      </c>
      <c r="AC42">
        <v>0</v>
      </c>
      <c r="AD42" s="13"/>
      <c r="AE42" s="10"/>
      <c r="AF42">
        <v>0</v>
      </c>
    </row>
    <row r="43" spans="2:32" x14ac:dyDescent="0.25">
      <c r="B43" s="17">
        <v>19</v>
      </c>
      <c r="C43" s="10"/>
      <c r="D43">
        <v>0</v>
      </c>
      <c r="E43">
        <v>0</v>
      </c>
      <c r="F43">
        <v>0</v>
      </c>
      <c r="G43">
        <v>0</v>
      </c>
      <c r="H43">
        <v>0</v>
      </c>
      <c r="I43" s="13"/>
      <c r="J43" s="10"/>
      <c r="K43">
        <v>0</v>
      </c>
      <c r="L43">
        <v>0</v>
      </c>
      <c r="M43">
        <v>0</v>
      </c>
      <c r="N43">
        <v>0</v>
      </c>
      <c r="O43">
        <v>0</v>
      </c>
      <c r="P43" s="13"/>
      <c r="Q43" s="10"/>
      <c r="R43">
        <v>0</v>
      </c>
      <c r="S43">
        <v>0</v>
      </c>
      <c r="T43">
        <v>0</v>
      </c>
      <c r="U43">
        <v>0</v>
      </c>
      <c r="V43">
        <v>0</v>
      </c>
      <c r="W43" s="13"/>
      <c r="X43" s="10"/>
      <c r="Y43">
        <v>0</v>
      </c>
      <c r="Z43">
        <v>0</v>
      </c>
      <c r="AA43">
        <v>0</v>
      </c>
      <c r="AB43">
        <v>0</v>
      </c>
      <c r="AC43">
        <v>0</v>
      </c>
      <c r="AD43" s="13"/>
      <c r="AE43" s="10"/>
      <c r="AF43">
        <v>0</v>
      </c>
    </row>
    <row r="44" spans="2:32" x14ac:dyDescent="0.25">
      <c r="B44" s="17">
        <v>20</v>
      </c>
      <c r="C44" s="11"/>
      <c r="D44">
        <v>0</v>
      </c>
      <c r="E44">
        <v>0</v>
      </c>
      <c r="F44">
        <v>0</v>
      </c>
      <c r="G44">
        <v>0</v>
      </c>
      <c r="H44">
        <v>0</v>
      </c>
      <c r="I44" s="14"/>
      <c r="J44" s="11"/>
      <c r="K44">
        <v>0</v>
      </c>
      <c r="L44">
        <v>0</v>
      </c>
      <c r="M44">
        <v>0</v>
      </c>
      <c r="N44">
        <v>0</v>
      </c>
      <c r="O44">
        <v>0</v>
      </c>
      <c r="P44" s="14"/>
      <c r="Q44" s="11"/>
      <c r="R44">
        <v>0</v>
      </c>
      <c r="S44">
        <v>0</v>
      </c>
      <c r="T44">
        <v>0</v>
      </c>
      <c r="U44">
        <v>0</v>
      </c>
      <c r="V44">
        <v>0</v>
      </c>
      <c r="W44" s="14"/>
      <c r="X44" s="11"/>
      <c r="Y44">
        <v>0</v>
      </c>
      <c r="Z44">
        <v>0</v>
      </c>
      <c r="AA44">
        <v>0</v>
      </c>
      <c r="AB44">
        <v>0</v>
      </c>
      <c r="AC44">
        <v>0</v>
      </c>
      <c r="AD44" s="14"/>
      <c r="AE44" s="11"/>
      <c r="AF44">
        <v>0</v>
      </c>
    </row>
    <row r="45" spans="2:32" x14ac:dyDescent="0.25">
      <c r="B45" s="17">
        <v>21</v>
      </c>
      <c r="C45" s="11"/>
      <c r="D45">
        <v>0</v>
      </c>
      <c r="E45">
        <v>0</v>
      </c>
      <c r="F45">
        <v>0</v>
      </c>
      <c r="G45">
        <v>0</v>
      </c>
      <c r="H45">
        <v>0</v>
      </c>
      <c r="I45" s="14"/>
      <c r="J45" s="11"/>
      <c r="K45">
        <v>0</v>
      </c>
      <c r="L45">
        <v>0</v>
      </c>
      <c r="M45">
        <v>0</v>
      </c>
      <c r="N45">
        <v>0</v>
      </c>
      <c r="O45">
        <v>0</v>
      </c>
      <c r="P45" s="14"/>
      <c r="Q45" s="11"/>
      <c r="R45">
        <v>0</v>
      </c>
      <c r="S45">
        <v>0</v>
      </c>
      <c r="T45">
        <v>0</v>
      </c>
      <c r="U45">
        <v>0</v>
      </c>
      <c r="V45">
        <v>0</v>
      </c>
      <c r="W45" s="14"/>
      <c r="X45" s="11"/>
      <c r="Y45">
        <v>0</v>
      </c>
      <c r="Z45">
        <v>0</v>
      </c>
      <c r="AA45">
        <v>0</v>
      </c>
      <c r="AB45">
        <v>0</v>
      </c>
      <c r="AC45">
        <v>0</v>
      </c>
      <c r="AD45" s="14"/>
      <c r="AE45" s="11"/>
      <c r="AF45">
        <v>0</v>
      </c>
    </row>
    <row r="46" spans="2:32" x14ac:dyDescent="0.25">
      <c r="B46" s="17">
        <v>22</v>
      </c>
      <c r="C46" s="11"/>
      <c r="D46">
        <v>0</v>
      </c>
      <c r="E46">
        <v>0</v>
      </c>
      <c r="F46">
        <v>0</v>
      </c>
      <c r="G46">
        <v>0</v>
      </c>
      <c r="H46">
        <v>0</v>
      </c>
      <c r="I46" s="14"/>
      <c r="J46" s="11"/>
      <c r="K46">
        <v>0</v>
      </c>
      <c r="L46">
        <v>0</v>
      </c>
      <c r="M46">
        <v>0</v>
      </c>
      <c r="N46">
        <v>0</v>
      </c>
      <c r="O46">
        <v>0</v>
      </c>
      <c r="P46" s="14"/>
      <c r="Q46" s="11"/>
      <c r="R46">
        <v>0</v>
      </c>
      <c r="S46">
        <v>0</v>
      </c>
      <c r="T46">
        <v>0</v>
      </c>
      <c r="U46">
        <v>0</v>
      </c>
      <c r="V46">
        <v>0</v>
      </c>
      <c r="W46" s="14"/>
      <c r="X46" s="11"/>
      <c r="Y46">
        <v>0</v>
      </c>
      <c r="Z46">
        <v>0</v>
      </c>
      <c r="AA46">
        <v>0</v>
      </c>
      <c r="AB46">
        <v>0</v>
      </c>
      <c r="AC46">
        <v>0</v>
      </c>
      <c r="AD46" s="14"/>
      <c r="AE46" s="11"/>
      <c r="AF46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46"/>
  <sheetViews>
    <sheetView zoomScale="85" zoomScaleNormal="85" workbookViewId="0"/>
  </sheetViews>
  <sheetFormatPr defaultRowHeight="15" x14ac:dyDescent="0.25"/>
  <cols>
    <col min="1" max="1" width="3.42578125" customWidth="1"/>
    <col min="2" max="2" width="10" bestFit="1" customWidth="1"/>
    <col min="3" max="33" width="4.85546875" customWidth="1"/>
    <col min="34" max="38" width="4.28515625" customWidth="1"/>
  </cols>
  <sheetData>
    <row r="1" spans="2:33" x14ac:dyDescent="0.25">
      <c r="C1" s="4" t="s">
        <v>10</v>
      </c>
      <c r="D1" s="4" t="s">
        <v>11</v>
      </c>
      <c r="E1" s="4" t="s">
        <v>12</v>
      </c>
      <c r="F1" s="4" t="s">
        <v>13</v>
      </c>
      <c r="G1" s="4" t="s">
        <v>14</v>
      </c>
      <c r="H1" s="4" t="s">
        <v>15</v>
      </c>
      <c r="I1" s="4" t="s">
        <v>16</v>
      </c>
      <c r="J1" s="4" t="s">
        <v>10</v>
      </c>
      <c r="K1" s="4" t="s">
        <v>11</v>
      </c>
      <c r="L1" s="4" t="s">
        <v>12</v>
      </c>
      <c r="M1" s="4" t="s">
        <v>13</v>
      </c>
      <c r="N1" s="4" t="s">
        <v>14</v>
      </c>
      <c r="O1" s="4" t="s">
        <v>15</v>
      </c>
      <c r="P1" s="4" t="s">
        <v>16</v>
      </c>
      <c r="Q1" s="4" t="s">
        <v>10</v>
      </c>
      <c r="R1" s="4" t="s">
        <v>11</v>
      </c>
      <c r="S1" s="4" t="s">
        <v>12</v>
      </c>
      <c r="T1" s="4" t="s">
        <v>13</v>
      </c>
      <c r="U1" s="4" t="s">
        <v>14</v>
      </c>
      <c r="V1" s="4" t="s">
        <v>15</v>
      </c>
      <c r="W1" s="4" t="s">
        <v>16</v>
      </c>
      <c r="X1" s="4" t="s">
        <v>10</v>
      </c>
      <c r="Y1" s="4" t="s">
        <v>11</v>
      </c>
      <c r="Z1" s="4" t="s">
        <v>12</v>
      </c>
      <c r="AA1" s="4" t="s">
        <v>13</v>
      </c>
      <c r="AB1" s="4" t="s">
        <v>14</v>
      </c>
      <c r="AC1" s="4" t="s">
        <v>15</v>
      </c>
      <c r="AD1" s="4" t="s">
        <v>16</v>
      </c>
      <c r="AE1" s="4" t="s">
        <v>10</v>
      </c>
      <c r="AF1" s="4" t="s">
        <v>11</v>
      </c>
    </row>
    <row r="2" spans="2:33" x14ac:dyDescent="0.25">
      <c r="B2" s="3" t="s">
        <v>0</v>
      </c>
      <c r="C2" s="6">
        <v>1</v>
      </c>
      <c r="D2" s="6">
        <f>C2+1</f>
        <v>2</v>
      </c>
      <c r="E2" s="6">
        <f t="shared" ref="E2:AF2" si="0">D2+1</f>
        <v>3</v>
      </c>
      <c r="F2" s="6">
        <f t="shared" si="0"/>
        <v>4</v>
      </c>
      <c r="G2" s="6">
        <f t="shared" si="0"/>
        <v>5</v>
      </c>
      <c r="H2" s="6">
        <f t="shared" si="0"/>
        <v>6</v>
      </c>
      <c r="I2" s="6">
        <f t="shared" si="0"/>
        <v>7</v>
      </c>
      <c r="J2" s="6">
        <f t="shared" si="0"/>
        <v>8</v>
      </c>
      <c r="K2" s="6">
        <f t="shared" si="0"/>
        <v>9</v>
      </c>
      <c r="L2" s="6">
        <f t="shared" si="0"/>
        <v>10</v>
      </c>
      <c r="M2" s="6">
        <f t="shared" si="0"/>
        <v>11</v>
      </c>
      <c r="N2" s="6">
        <f t="shared" si="0"/>
        <v>12</v>
      </c>
      <c r="O2" s="6">
        <f t="shared" si="0"/>
        <v>13</v>
      </c>
      <c r="P2" s="6">
        <f t="shared" si="0"/>
        <v>14</v>
      </c>
      <c r="Q2" s="6">
        <f t="shared" si="0"/>
        <v>15</v>
      </c>
      <c r="R2" s="6">
        <f t="shared" si="0"/>
        <v>16</v>
      </c>
      <c r="S2" s="6">
        <f t="shared" si="0"/>
        <v>17</v>
      </c>
      <c r="T2" s="6">
        <f t="shared" si="0"/>
        <v>18</v>
      </c>
      <c r="U2" s="6">
        <f t="shared" si="0"/>
        <v>19</v>
      </c>
      <c r="V2" s="6">
        <f t="shared" si="0"/>
        <v>20</v>
      </c>
      <c r="W2" s="6">
        <f t="shared" si="0"/>
        <v>21</v>
      </c>
      <c r="X2" s="6">
        <f t="shared" si="0"/>
        <v>22</v>
      </c>
      <c r="Y2" s="6">
        <f t="shared" si="0"/>
        <v>23</v>
      </c>
      <c r="Z2" s="6">
        <f t="shared" si="0"/>
        <v>24</v>
      </c>
      <c r="AA2" s="6">
        <f t="shared" si="0"/>
        <v>25</v>
      </c>
      <c r="AB2" s="6">
        <f t="shared" si="0"/>
        <v>26</v>
      </c>
      <c r="AC2" s="6">
        <f t="shared" si="0"/>
        <v>27</v>
      </c>
      <c r="AD2" s="6">
        <f t="shared" si="0"/>
        <v>28</v>
      </c>
      <c r="AE2" s="6">
        <f t="shared" si="0"/>
        <v>29</v>
      </c>
      <c r="AF2" s="6">
        <f t="shared" si="0"/>
        <v>30</v>
      </c>
      <c r="AG2" s="1"/>
    </row>
    <row r="3" spans="2:33" x14ac:dyDescent="0.25">
      <c r="B3" s="2"/>
    </row>
    <row r="4" spans="2:33" x14ac:dyDescent="0.25">
      <c r="B4" s="5" t="s">
        <v>39</v>
      </c>
    </row>
    <row r="5" spans="2:33" x14ac:dyDescent="0.25">
      <c r="B5" s="17">
        <v>14</v>
      </c>
      <c r="C5" s="9"/>
      <c r="D5">
        <v>100</v>
      </c>
      <c r="E5">
        <v>100</v>
      </c>
      <c r="F5">
        <v>100</v>
      </c>
      <c r="G5">
        <v>100</v>
      </c>
      <c r="H5">
        <v>0</v>
      </c>
      <c r="I5" s="12"/>
      <c r="J5" s="9"/>
      <c r="K5">
        <v>0</v>
      </c>
      <c r="L5">
        <v>0</v>
      </c>
      <c r="M5">
        <v>25</v>
      </c>
      <c r="N5">
        <v>25</v>
      </c>
      <c r="O5">
        <v>25</v>
      </c>
      <c r="P5" s="12"/>
      <c r="Q5" s="9"/>
      <c r="R5">
        <v>25</v>
      </c>
      <c r="S5">
        <v>0</v>
      </c>
      <c r="T5">
        <v>0</v>
      </c>
      <c r="U5">
        <v>0</v>
      </c>
      <c r="V5">
        <v>0</v>
      </c>
      <c r="W5" s="12"/>
      <c r="X5" s="9"/>
      <c r="Y5">
        <v>90</v>
      </c>
      <c r="Z5">
        <v>90</v>
      </c>
      <c r="AA5">
        <v>90</v>
      </c>
      <c r="AB5">
        <v>90</v>
      </c>
      <c r="AC5">
        <v>90</v>
      </c>
      <c r="AD5" s="12"/>
      <c r="AE5" s="9"/>
      <c r="AF5">
        <v>90</v>
      </c>
    </row>
    <row r="6" spans="2:33" x14ac:dyDescent="0.25">
      <c r="B6" s="17">
        <v>15</v>
      </c>
      <c r="C6" s="10"/>
      <c r="D6">
        <v>100</v>
      </c>
      <c r="E6">
        <v>100</v>
      </c>
      <c r="F6">
        <v>100</v>
      </c>
      <c r="G6">
        <v>50</v>
      </c>
      <c r="H6">
        <v>0</v>
      </c>
      <c r="I6" s="13"/>
      <c r="J6" s="10"/>
      <c r="K6">
        <v>0</v>
      </c>
      <c r="L6">
        <v>0</v>
      </c>
      <c r="M6">
        <v>25</v>
      </c>
      <c r="N6">
        <v>25</v>
      </c>
      <c r="O6">
        <v>25</v>
      </c>
      <c r="P6" s="13"/>
      <c r="Q6" s="10"/>
      <c r="R6">
        <v>25</v>
      </c>
      <c r="S6">
        <v>0</v>
      </c>
      <c r="T6">
        <v>0</v>
      </c>
      <c r="U6">
        <v>0</v>
      </c>
      <c r="V6">
        <v>0</v>
      </c>
      <c r="W6" s="13"/>
      <c r="X6" s="10"/>
      <c r="Y6">
        <v>90</v>
      </c>
      <c r="Z6">
        <v>90</v>
      </c>
      <c r="AA6">
        <v>90</v>
      </c>
      <c r="AB6">
        <v>90</v>
      </c>
      <c r="AC6">
        <v>90</v>
      </c>
      <c r="AD6" s="13"/>
      <c r="AE6" s="10"/>
      <c r="AF6">
        <v>90</v>
      </c>
    </row>
    <row r="7" spans="2:33" x14ac:dyDescent="0.25">
      <c r="B7" s="17">
        <v>16</v>
      </c>
      <c r="C7" s="10"/>
      <c r="D7">
        <v>100</v>
      </c>
      <c r="E7">
        <v>100</v>
      </c>
      <c r="F7">
        <v>100</v>
      </c>
      <c r="G7">
        <v>50</v>
      </c>
      <c r="H7">
        <v>0</v>
      </c>
      <c r="I7" s="13"/>
      <c r="J7" s="10"/>
      <c r="K7">
        <v>0</v>
      </c>
      <c r="L7">
        <v>0</v>
      </c>
      <c r="M7">
        <v>25</v>
      </c>
      <c r="N7">
        <v>25</v>
      </c>
      <c r="O7">
        <v>25</v>
      </c>
      <c r="P7" s="13"/>
      <c r="Q7" s="10"/>
      <c r="R7">
        <v>25</v>
      </c>
      <c r="S7">
        <v>0</v>
      </c>
      <c r="T7">
        <v>0</v>
      </c>
      <c r="U7">
        <v>0</v>
      </c>
      <c r="V7">
        <v>0</v>
      </c>
      <c r="W7" s="13"/>
      <c r="X7" s="10"/>
      <c r="Y7">
        <v>75</v>
      </c>
      <c r="Z7">
        <v>75</v>
      </c>
      <c r="AA7">
        <v>75</v>
      </c>
      <c r="AB7">
        <v>75</v>
      </c>
      <c r="AC7">
        <v>75</v>
      </c>
      <c r="AD7" s="13"/>
      <c r="AE7" s="10"/>
      <c r="AF7">
        <v>75</v>
      </c>
    </row>
    <row r="8" spans="2:33" x14ac:dyDescent="0.25">
      <c r="B8" s="17">
        <v>17</v>
      </c>
      <c r="C8" s="10"/>
      <c r="D8">
        <v>100</v>
      </c>
      <c r="E8">
        <v>100</v>
      </c>
      <c r="F8">
        <v>100</v>
      </c>
      <c r="G8">
        <v>50</v>
      </c>
      <c r="H8">
        <v>0</v>
      </c>
      <c r="I8" s="13"/>
      <c r="J8" s="10"/>
      <c r="K8">
        <v>0</v>
      </c>
      <c r="L8">
        <v>0</v>
      </c>
      <c r="M8">
        <v>25</v>
      </c>
      <c r="N8">
        <v>25</v>
      </c>
      <c r="O8">
        <v>25</v>
      </c>
      <c r="P8" s="13"/>
      <c r="Q8" s="10"/>
      <c r="R8">
        <v>25</v>
      </c>
      <c r="S8">
        <v>0</v>
      </c>
      <c r="T8">
        <v>0</v>
      </c>
      <c r="U8">
        <v>0</v>
      </c>
      <c r="V8">
        <v>0</v>
      </c>
      <c r="W8" s="13"/>
      <c r="X8" s="10"/>
      <c r="Y8">
        <v>75</v>
      </c>
      <c r="Z8">
        <v>75</v>
      </c>
      <c r="AA8">
        <v>75</v>
      </c>
      <c r="AB8">
        <v>75</v>
      </c>
      <c r="AC8">
        <v>75</v>
      </c>
      <c r="AD8" s="13"/>
      <c r="AE8" s="10"/>
      <c r="AF8">
        <v>75</v>
      </c>
    </row>
    <row r="9" spans="2:33" x14ac:dyDescent="0.25">
      <c r="B9" s="17">
        <v>18</v>
      </c>
      <c r="C9" s="11"/>
      <c r="D9">
        <v>100</v>
      </c>
      <c r="E9">
        <v>100</v>
      </c>
      <c r="F9">
        <v>100</v>
      </c>
      <c r="G9">
        <v>50</v>
      </c>
      <c r="H9">
        <v>0</v>
      </c>
      <c r="I9" s="14"/>
      <c r="J9" s="11"/>
      <c r="K9">
        <v>0</v>
      </c>
      <c r="L9">
        <v>0</v>
      </c>
      <c r="M9">
        <v>25</v>
      </c>
      <c r="N9">
        <v>25</v>
      </c>
      <c r="O9">
        <v>25</v>
      </c>
      <c r="P9" s="14"/>
      <c r="Q9" s="11"/>
      <c r="R9">
        <v>25</v>
      </c>
      <c r="S9">
        <v>0</v>
      </c>
      <c r="T9">
        <v>0</v>
      </c>
      <c r="U9">
        <v>0</v>
      </c>
      <c r="V9">
        <v>0</v>
      </c>
      <c r="W9" s="14"/>
      <c r="X9" s="11"/>
      <c r="Y9">
        <v>75</v>
      </c>
      <c r="Z9">
        <v>75</v>
      </c>
      <c r="AA9">
        <v>75</v>
      </c>
      <c r="AB9">
        <v>75</v>
      </c>
      <c r="AC9">
        <v>75</v>
      </c>
      <c r="AD9" s="14"/>
      <c r="AE9" s="11"/>
      <c r="AF9">
        <v>75</v>
      </c>
    </row>
    <row r="11" spans="2:33" x14ac:dyDescent="0.25">
      <c r="B11" s="5" t="s">
        <v>7</v>
      </c>
    </row>
    <row r="12" spans="2:33" x14ac:dyDescent="0.25">
      <c r="B12" s="17">
        <v>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75</v>
      </c>
      <c r="N12">
        <v>75</v>
      </c>
      <c r="O12">
        <v>75</v>
      </c>
      <c r="P12">
        <v>75</v>
      </c>
      <c r="Q12">
        <v>75</v>
      </c>
      <c r="R12">
        <v>75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</row>
    <row r="13" spans="2:33" x14ac:dyDescent="0.25">
      <c r="B13" s="17">
        <v>7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75</v>
      </c>
      <c r="N13">
        <v>75</v>
      </c>
      <c r="O13">
        <v>75</v>
      </c>
      <c r="P13">
        <v>75</v>
      </c>
      <c r="Q13">
        <v>75</v>
      </c>
      <c r="R13">
        <v>75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</row>
    <row r="14" spans="2:33" x14ac:dyDescent="0.25">
      <c r="B14" s="17">
        <v>8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75</v>
      </c>
      <c r="N14">
        <v>75</v>
      </c>
      <c r="O14">
        <v>75</v>
      </c>
      <c r="P14">
        <v>75</v>
      </c>
      <c r="Q14">
        <v>75</v>
      </c>
      <c r="R14">
        <v>75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</row>
    <row r="15" spans="2:33" x14ac:dyDescent="0.25">
      <c r="B15" s="17">
        <v>9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75</v>
      </c>
      <c r="N15">
        <v>75</v>
      </c>
      <c r="O15">
        <v>75</v>
      </c>
      <c r="P15">
        <v>75</v>
      </c>
      <c r="Q15">
        <v>75</v>
      </c>
      <c r="R15">
        <v>75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</row>
    <row r="16" spans="2:33" x14ac:dyDescent="0.25">
      <c r="B16" s="17">
        <v>10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75</v>
      </c>
      <c r="N16">
        <v>75</v>
      </c>
      <c r="O16">
        <v>75</v>
      </c>
      <c r="P16">
        <v>75</v>
      </c>
      <c r="Q16">
        <v>75</v>
      </c>
      <c r="R16">
        <v>75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</row>
    <row r="17" spans="2:32" x14ac:dyDescent="0.25">
      <c r="B17" s="17">
        <v>11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75</v>
      </c>
      <c r="N17">
        <v>75</v>
      </c>
      <c r="O17">
        <v>75</v>
      </c>
      <c r="P17">
        <v>75</v>
      </c>
      <c r="Q17">
        <v>75</v>
      </c>
      <c r="R17">
        <v>75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</row>
    <row r="18" spans="2:32" x14ac:dyDescent="0.25">
      <c r="B18" s="17">
        <v>12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75</v>
      </c>
      <c r="N18">
        <v>75</v>
      </c>
      <c r="O18">
        <v>75</v>
      </c>
      <c r="P18">
        <v>75</v>
      </c>
      <c r="Q18">
        <v>75</v>
      </c>
      <c r="R18">
        <v>75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</row>
    <row r="19" spans="2:32" x14ac:dyDescent="0.25">
      <c r="B19" s="17">
        <v>13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75</v>
      </c>
      <c r="N19">
        <v>75</v>
      </c>
      <c r="O19">
        <v>75</v>
      </c>
      <c r="P19">
        <v>75</v>
      </c>
      <c r="Q19">
        <v>75</v>
      </c>
      <c r="R19">
        <v>75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</row>
    <row r="20" spans="2:32" x14ac:dyDescent="0.25">
      <c r="B20" s="17">
        <v>14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75</v>
      </c>
      <c r="N20">
        <v>75</v>
      </c>
      <c r="O20">
        <v>75</v>
      </c>
      <c r="P20">
        <v>75</v>
      </c>
      <c r="Q20">
        <v>75</v>
      </c>
      <c r="R20">
        <v>75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</row>
    <row r="21" spans="2:32" x14ac:dyDescent="0.25">
      <c r="B21" s="17">
        <v>15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75</v>
      </c>
      <c r="N21">
        <v>75</v>
      </c>
      <c r="O21">
        <v>75</v>
      </c>
      <c r="P21">
        <v>75</v>
      </c>
      <c r="Q21">
        <v>75</v>
      </c>
      <c r="R21">
        <v>65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</row>
    <row r="22" spans="2:32" x14ac:dyDescent="0.25">
      <c r="B22" s="17">
        <v>16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75</v>
      </c>
      <c r="N22">
        <v>75</v>
      </c>
      <c r="O22">
        <v>75</v>
      </c>
      <c r="P22">
        <v>75</v>
      </c>
      <c r="Q22">
        <v>75</v>
      </c>
      <c r="R22">
        <v>65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</row>
    <row r="23" spans="2:32" x14ac:dyDescent="0.25">
      <c r="B23" s="17">
        <v>17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75</v>
      </c>
      <c r="N23">
        <v>75</v>
      </c>
      <c r="O23">
        <v>75</v>
      </c>
      <c r="P23">
        <v>75</v>
      </c>
      <c r="Q23">
        <v>75</v>
      </c>
      <c r="R23">
        <v>65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</row>
    <row r="24" spans="2:32" x14ac:dyDescent="0.25">
      <c r="B24" s="17">
        <v>18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75</v>
      </c>
      <c r="N24">
        <v>75</v>
      </c>
      <c r="O24">
        <v>75</v>
      </c>
      <c r="P24">
        <v>75</v>
      </c>
      <c r="Q24">
        <v>75</v>
      </c>
      <c r="R24">
        <v>65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</row>
    <row r="25" spans="2:32" x14ac:dyDescent="0.25">
      <c r="B25" s="17">
        <v>19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75</v>
      </c>
      <c r="N25">
        <v>75</v>
      </c>
      <c r="O25">
        <v>75</v>
      </c>
      <c r="P25">
        <v>75</v>
      </c>
      <c r="Q25">
        <v>75</v>
      </c>
      <c r="R25">
        <v>65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</row>
    <row r="26" spans="2:32" x14ac:dyDescent="0.25">
      <c r="B26" s="17">
        <v>20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75</v>
      </c>
      <c r="N26">
        <v>75</v>
      </c>
      <c r="O26">
        <v>75</v>
      </c>
      <c r="P26">
        <v>75</v>
      </c>
      <c r="Q26">
        <v>75</v>
      </c>
      <c r="R26">
        <v>65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</row>
    <row r="27" spans="2:32" x14ac:dyDescent="0.25">
      <c r="B27" s="17">
        <v>21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75</v>
      </c>
      <c r="N27">
        <v>75</v>
      </c>
      <c r="O27">
        <v>75</v>
      </c>
      <c r="P27">
        <v>75</v>
      </c>
      <c r="Q27">
        <v>75</v>
      </c>
      <c r="R27">
        <v>65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</row>
    <row r="28" spans="2:32" x14ac:dyDescent="0.25">
      <c r="B28" s="17">
        <v>22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75</v>
      </c>
      <c r="N28">
        <v>75</v>
      </c>
      <c r="O28">
        <v>75</v>
      </c>
      <c r="P28">
        <v>75</v>
      </c>
      <c r="Q28">
        <v>75</v>
      </c>
      <c r="R28">
        <v>65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</row>
    <row r="30" spans="2:32" x14ac:dyDescent="0.25">
      <c r="B30" s="5" t="s">
        <v>17</v>
      </c>
    </row>
    <row r="31" spans="2:32" x14ac:dyDescent="0.25">
      <c r="B31" s="17">
        <v>16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</row>
    <row r="32" spans="2:32" x14ac:dyDescent="0.25">
      <c r="B32" s="17">
        <v>17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</row>
    <row r="33" spans="2:32" x14ac:dyDescent="0.25">
      <c r="B33" s="17">
        <v>18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</row>
    <row r="34" spans="2:32" x14ac:dyDescent="0.25">
      <c r="B34" s="17">
        <v>19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</row>
    <row r="35" spans="2:32" x14ac:dyDescent="0.25">
      <c r="B35" s="17">
        <v>20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</row>
    <row r="36" spans="2:32" x14ac:dyDescent="0.25">
      <c r="B36" s="17">
        <v>21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</row>
    <row r="37" spans="2:32" x14ac:dyDescent="0.25">
      <c r="B37" s="17">
        <v>22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</row>
    <row r="39" spans="2:32" x14ac:dyDescent="0.25">
      <c r="B39" s="5" t="s">
        <v>18</v>
      </c>
    </row>
    <row r="40" spans="2:32" x14ac:dyDescent="0.25">
      <c r="B40" s="17">
        <v>16</v>
      </c>
      <c r="C40" s="9"/>
      <c r="D40">
        <v>0</v>
      </c>
      <c r="E40">
        <v>0</v>
      </c>
      <c r="F40">
        <v>0</v>
      </c>
      <c r="G40">
        <v>0</v>
      </c>
      <c r="H40">
        <v>0</v>
      </c>
      <c r="I40" s="12"/>
      <c r="J40" s="9"/>
      <c r="K40">
        <v>0</v>
      </c>
      <c r="L40">
        <v>0</v>
      </c>
      <c r="M40">
        <v>0</v>
      </c>
      <c r="N40">
        <v>0</v>
      </c>
      <c r="O40">
        <v>0</v>
      </c>
      <c r="P40" s="12"/>
      <c r="Q40" s="9"/>
      <c r="R40">
        <v>0</v>
      </c>
      <c r="S40">
        <v>0</v>
      </c>
      <c r="T40">
        <v>0</v>
      </c>
      <c r="U40">
        <v>0</v>
      </c>
      <c r="V40">
        <v>0</v>
      </c>
      <c r="W40" s="12"/>
      <c r="X40" s="9"/>
      <c r="Y40">
        <v>0</v>
      </c>
      <c r="Z40">
        <v>0</v>
      </c>
      <c r="AA40">
        <v>0</v>
      </c>
      <c r="AB40">
        <v>0</v>
      </c>
      <c r="AC40">
        <v>0</v>
      </c>
      <c r="AD40" s="12"/>
      <c r="AE40" s="9"/>
      <c r="AF40">
        <v>0</v>
      </c>
    </row>
    <row r="41" spans="2:32" x14ac:dyDescent="0.25">
      <c r="B41" s="17">
        <v>17</v>
      </c>
      <c r="C41" s="10"/>
      <c r="D41">
        <v>0</v>
      </c>
      <c r="E41">
        <v>0</v>
      </c>
      <c r="F41">
        <v>0</v>
      </c>
      <c r="G41">
        <v>0</v>
      </c>
      <c r="H41">
        <v>0</v>
      </c>
      <c r="I41" s="13"/>
      <c r="J41" s="10"/>
      <c r="K41">
        <v>0</v>
      </c>
      <c r="L41">
        <v>0</v>
      </c>
      <c r="M41">
        <v>0</v>
      </c>
      <c r="N41">
        <v>0</v>
      </c>
      <c r="O41">
        <v>0</v>
      </c>
      <c r="P41" s="13"/>
      <c r="Q41" s="10"/>
      <c r="R41">
        <v>0</v>
      </c>
      <c r="S41">
        <v>0</v>
      </c>
      <c r="T41">
        <v>0</v>
      </c>
      <c r="U41">
        <v>0</v>
      </c>
      <c r="V41">
        <v>0</v>
      </c>
      <c r="W41" s="13"/>
      <c r="X41" s="10"/>
      <c r="Y41">
        <v>0</v>
      </c>
      <c r="Z41">
        <v>0</v>
      </c>
      <c r="AA41">
        <v>0</v>
      </c>
      <c r="AB41">
        <v>0</v>
      </c>
      <c r="AC41">
        <v>0</v>
      </c>
      <c r="AD41" s="13"/>
      <c r="AE41" s="10"/>
      <c r="AF41">
        <v>0</v>
      </c>
    </row>
    <row r="42" spans="2:32" x14ac:dyDescent="0.25">
      <c r="B42" s="17">
        <v>18</v>
      </c>
      <c r="C42" s="10"/>
      <c r="D42">
        <v>0</v>
      </c>
      <c r="E42">
        <v>0</v>
      </c>
      <c r="F42">
        <v>0</v>
      </c>
      <c r="G42">
        <v>0</v>
      </c>
      <c r="H42">
        <v>0</v>
      </c>
      <c r="I42" s="13"/>
      <c r="J42" s="10"/>
      <c r="K42">
        <v>0</v>
      </c>
      <c r="L42">
        <v>0</v>
      </c>
      <c r="M42">
        <v>0</v>
      </c>
      <c r="N42">
        <v>0</v>
      </c>
      <c r="O42">
        <v>0</v>
      </c>
      <c r="P42" s="13"/>
      <c r="Q42" s="10"/>
      <c r="R42">
        <v>0</v>
      </c>
      <c r="S42">
        <v>0</v>
      </c>
      <c r="T42">
        <v>0</v>
      </c>
      <c r="U42">
        <v>0</v>
      </c>
      <c r="V42">
        <v>0</v>
      </c>
      <c r="W42" s="13"/>
      <c r="X42" s="10"/>
      <c r="Y42">
        <v>0</v>
      </c>
      <c r="Z42">
        <v>0</v>
      </c>
      <c r="AA42">
        <v>0</v>
      </c>
      <c r="AB42">
        <v>0</v>
      </c>
      <c r="AC42">
        <v>0</v>
      </c>
      <c r="AD42" s="13"/>
      <c r="AE42" s="10"/>
      <c r="AF42">
        <v>0</v>
      </c>
    </row>
    <row r="43" spans="2:32" x14ac:dyDescent="0.25">
      <c r="B43" s="17">
        <v>19</v>
      </c>
      <c r="C43" s="10"/>
      <c r="D43">
        <v>0</v>
      </c>
      <c r="E43">
        <v>0</v>
      </c>
      <c r="F43">
        <v>0</v>
      </c>
      <c r="G43">
        <v>0</v>
      </c>
      <c r="H43">
        <v>0</v>
      </c>
      <c r="I43" s="13"/>
      <c r="J43" s="10"/>
      <c r="K43">
        <v>0</v>
      </c>
      <c r="L43">
        <v>0</v>
      </c>
      <c r="M43">
        <v>0</v>
      </c>
      <c r="N43">
        <v>0</v>
      </c>
      <c r="O43">
        <v>0</v>
      </c>
      <c r="P43" s="13"/>
      <c r="Q43" s="10"/>
      <c r="R43">
        <v>0</v>
      </c>
      <c r="S43">
        <v>0</v>
      </c>
      <c r="T43">
        <v>0</v>
      </c>
      <c r="U43">
        <v>0</v>
      </c>
      <c r="V43">
        <v>0</v>
      </c>
      <c r="W43" s="13"/>
      <c r="X43" s="10"/>
      <c r="Y43">
        <v>0</v>
      </c>
      <c r="Z43">
        <v>0</v>
      </c>
      <c r="AA43">
        <v>0</v>
      </c>
      <c r="AB43">
        <v>0</v>
      </c>
      <c r="AC43">
        <v>0</v>
      </c>
      <c r="AD43" s="13"/>
      <c r="AE43" s="10"/>
      <c r="AF43">
        <v>0</v>
      </c>
    </row>
    <row r="44" spans="2:32" x14ac:dyDescent="0.25">
      <c r="B44" s="17">
        <v>20</v>
      </c>
      <c r="C44" s="11"/>
      <c r="D44">
        <v>0</v>
      </c>
      <c r="E44">
        <v>0</v>
      </c>
      <c r="F44">
        <v>0</v>
      </c>
      <c r="G44">
        <v>0</v>
      </c>
      <c r="H44">
        <v>0</v>
      </c>
      <c r="I44" s="14"/>
      <c r="J44" s="11"/>
      <c r="K44">
        <v>0</v>
      </c>
      <c r="L44">
        <v>0</v>
      </c>
      <c r="M44">
        <v>0</v>
      </c>
      <c r="N44">
        <v>0</v>
      </c>
      <c r="O44">
        <v>0</v>
      </c>
      <c r="P44" s="14"/>
      <c r="Q44" s="11"/>
      <c r="R44">
        <v>0</v>
      </c>
      <c r="S44">
        <v>0</v>
      </c>
      <c r="T44">
        <v>0</v>
      </c>
      <c r="U44">
        <v>0</v>
      </c>
      <c r="V44">
        <v>0</v>
      </c>
      <c r="W44" s="14"/>
      <c r="X44" s="11"/>
      <c r="Y44">
        <v>0</v>
      </c>
      <c r="Z44">
        <v>0</v>
      </c>
      <c r="AA44">
        <v>0</v>
      </c>
      <c r="AB44">
        <v>0</v>
      </c>
      <c r="AC44">
        <v>0</v>
      </c>
      <c r="AD44" s="14"/>
      <c r="AE44" s="11"/>
      <c r="AF44">
        <v>0</v>
      </c>
    </row>
    <row r="45" spans="2:32" x14ac:dyDescent="0.25">
      <c r="B45" s="17">
        <v>21</v>
      </c>
      <c r="C45" s="11"/>
      <c r="D45">
        <v>0</v>
      </c>
      <c r="E45">
        <v>0</v>
      </c>
      <c r="F45">
        <v>0</v>
      </c>
      <c r="G45">
        <v>0</v>
      </c>
      <c r="H45">
        <v>0</v>
      </c>
      <c r="I45" s="14"/>
      <c r="J45" s="11"/>
      <c r="K45">
        <v>0</v>
      </c>
      <c r="L45">
        <v>0</v>
      </c>
      <c r="M45">
        <v>0</v>
      </c>
      <c r="N45">
        <v>0</v>
      </c>
      <c r="O45">
        <v>0</v>
      </c>
      <c r="P45" s="14"/>
      <c r="Q45" s="11"/>
      <c r="R45">
        <v>0</v>
      </c>
      <c r="S45">
        <v>0</v>
      </c>
      <c r="T45">
        <v>0</v>
      </c>
      <c r="U45">
        <v>0</v>
      </c>
      <c r="V45">
        <v>0</v>
      </c>
      <c r="W45" s="14"/>
      <c r="X45" s="11"/>
      <c r="Y45">
        <v>0</v>
      </c>
      <c r="Z45">
        <v>0</v>
      </c>
      <c r="AA45">
        <v>0</v>
      </c>
      <c r="AB45">
        <v>0</v>
      </c>
      <c r="AC45">
        <v>0</v>
      </c>
      <c r="AD45" s="14"/>
      <c r="AE45" s="11"/>
      <c r="AF45">
        <v>0</v>
      </c>
    </row>
    <row r="46" spans="2:32" x14ac:dyDescent="0.25">
      <c r="B46" s="17">
        <v>22</v>
      </c>
      <c r="C46" s="11"/>
      <c r="D46">
        <v>0</v>
      </c>
      <c r="E46">
        <v>0</v>
      </c>
      <c r="F46">
        <v>0</v>
      </c>
      <c r="G46">
        <v>0</v>
      </c>
      <c r="H46">
        <v>0</v>
      </c>
      <c r="I46" s="14"/>
      <c r="J46" s="11"/>
      <c r="K46">
        <v>0</v>
      </c>
      <c r="L46">
        <v>0</v>
      </c>
      <c r="M46">
        <v>0</v>
      </c>
      <c r="N46">
        <v>0</v>
      </c>
      <c r="O46">
        <v>0</v>
      </c>
      <c r="P46" s="14"/>
      <c r="Q46" s="11"/>
      <c r="R46">
        <v>0</v>
      </c>
      <c r="S46">
        <v>0</v>
      </c>
      <c r="T46">
        <v>0</v>
      </c>
      <c r="U46">
        <v>0</v>
      </c>
      <c r="V46">
        <v>0</v>
      </c>
      <c r="W46" s="14"/>
      <c r="X46" s="11"/>
      <c r="Y46">
        <v>0</v>
      </c>
      <c r="Z46">
        <v>0</v>
      </c>
      <c r="AA46">
        <v>0</v>
      </c>
      <c r="AB46">
        <v>0</v>
      </c>
      <c r="AC46">
        <v>0</v>
      </c>
      <c r="AD46" s="14"/>
      <c r="AE46" s="11"/>
      <c r="AF46">
        <v>0</v>
      </c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greaterThan" id="{D9C25D18-767D-4CAC-8F11-1CDFF7596E30}">
            <xm:f>Obligations!C5</xm:f>
            <x14:dxf>
              <font>
                <color rgb="FFFFC000"/>
              </font>
              <fill>
                <patternFill>
                  <bgColor rgb="FFFF0000"/>
                </patternFill>
              </fill>
            </x14:dxf>
          </x14:cfRule>
          <xm:sqref>C31:AF37 D40:AF46 C12:AF28 D5:AF9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ItemUpdatedEventHandlerForConceptSearch</Name>
    <Synchronization>Asynchronous</Synchronization>
    <Type>10002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ItemUpdatingEventHandlerForConceptSearch</Name>
    <Synchronization>Synchronous</Synchronization>
    <Type>2</Type>
    <SequenceNumber>10001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ItemCheckedInEventHandlerForConceptSearch</Name>
    <Synchronization>Asynchronous</Synchronization>
    <Type>10004</Type>
    <SequenceNumber>10002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ItemUncheckedOutEventHandlerForConceptSearch</Name>
    <Synchronization>Asynchronous</Synchronization>
    <Type>10006</Type>
    <SequenceNumber>10003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ItemAddedEventHandlerForConceptSearch</Name>
    <Synchronization>Asynchronous</Synchronization>
    <Type>10001</Type>
    <SequenceNumber>10004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ItemFileMovedEventHandlerForConceptSearch</Name>
    <Synchronization>Asynchronous</Synchronization>
    <Type>10009</Type>
    <SequenceNumber>10005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  <Receiver>
    <Name>ItemDeletedEventHandlerForConceptSearch</Name>
    <Synchronization>Asynchronous</Synchronization>
    <Type>10003</Type>
    <SequenceNumber>10006</SequenceNumber>
    <Url/>
    <Assembly>conceptSearching.Sharepoint.ContentTypes2010, Version=1.0.0.0, Culture=neutral, PublicKeyToken=858f8f13980e4745</Assembly>
    <Class>conceptSearching.Sharepoint.ContentTypes2010.CSHandleEvent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ISO Document" ma:contentTypeID="0x010100B72ED250C60CFC47AE0A3A0E89407926000C7A6855A14E4C4DBB299A2D2AE6ABAD" ma:contentTypeVersion="154" ma:contentTypeDescription="" ma:contentTypeScope="" ma:versionID="ca1a2197902a7d8bde298acef9186d22">
  <xsd:schema xmlns:xsd="http://www.w3.org/2001/XMLSchema" xmlns:xs="http://www.w3.org/2001/XMLSchema" xmlns:p="http://schemas.microsoft.com/office/2006/metadata/properties" xmlns:ns1="http://schemas.microsoft.com/sharepoint/v3" xmlns:ns2="c21bdecf-9e2c-4c41-a449-550529a26489" xmlns:ns3="dcc7e218-8b47-4273-ba28-07719656e1ad" xmlns:ns4="http://schemas.microsoft.com/sharepoint/v4" xmlns:ns5="4ec5c430-faa3-4052-9104-577ff17c325c" xmlns:ns6="2e64aaae-efe8-4b36-9ab4-486f04499e09" xmlns:ns7="aacef3a8-fbaf-4939-b485-706baa531e6f" targetNamespace="http://schemas.microsoft.com/office/2006/metadata/properties" ma:root="true" ma:fieldsID="191e20140522f8c28c0db5febb7b2d9a" ns1:_="" ns2:_="" ns3:_="" ns4:_="" ns5:_="" ns6:_="" ns7:_="">
    <xsd:import namespace="http://schemas.microsoft.com/sharepoint/v3"/>
    <xsd:import namespace="c21bdecf-9e2c-4c41-a449-550529a26489"/>
    <xsd:import namespace="dcc7e218-8b47-4273-ba28-07719656e1ad"/>
    <xsd:import namespace="http://schemas.microsoft.com/sharepoint/v4"/>
    <xsd:import namespace="4ec5c430-faa3-4052-9104-577ff17c325c"/>
    <xsd:import namespace="2e64aaae-efe8-4b36-9ab4-486f04499e09"/>
    <xsd:import namespace="aacef3a8-fbaf-4939-b485-706baa531e6f"/>
    <xsd:element name="properties">
      <xsd:complexType>
        <xsd:sequence>
          <xsd:element name="documentManagement">
            <xsd:complexType>
              <xsd:all>
                <xsd:element ref="ns2:Doc_x0020_Owner" minOccurs="0"/>
                <xsd:element ref="ns2:Doc_x0020_Status" minOccurs="0"/>
                <xsd:element ref="ns3:InfoSec_x0020_Classification" minOccurs="0"/>
                <xsd:element ref="ns3:ISO_x0020_Department" minOccurs="0"/>
                <xsd:element ref="ns3:Division" minOccurs="0"/>
                <xsd:element ref="ns3:Intellectual_x0020_Property_x0020_Type" minOccurs="0"/>
                <xsd:element ref="ns3:_dlc_DocId" minOccurs="0"/>
                <xsd:element ref="ns3:_dlc_DocIdUrl" minOccurs="0"/>
                <xsd:element ref="ns3:_dlc_DocIdPersistId" minOccurs="0"/>
                <xsd:element ref="ns3:Date_x0020_Became_x0020_Record" minOccurs="0"/>
                <xsd:element ref="ns4:IconOverlay" minOccurs="0"/>
                <xsd:element ref="ns1:_vti_ItemDeclaredRecord" minOccurs="0"/>
                <xsd:element ref="ns1:_vti_ItemHoldRecordStatus" minOccurs="0"/>
                <xsd:element ref="ns6:b096d808b59a41b7a526eb1052d792f3" minOccurs="0"/>
                <xsd:element ref="ns6:TaxCatchAll" minOccurs="0"/>
                <xsd:element ref="ns6:TaxCatchAllLabel" minOccurs="0"/>
                <xsd:element ref="ns6:ac6042663e6544a5b5f6c47baa21cbec" minOccurs="0"/>
                <xsd:element ref="ns6:mb7a63be961241008d728fcf8db72869" minOccurs="0"/>
                <xsd:element ref="ns1:CSMeta2010Field" minOccurs="0"/>
                <xsd:element ref="ns5:Date" minOccurs="0"/>
                <xsd:element ref="ns7:SharedWithUsers" minOccurs="0"/>
                <xsd:element ref="ns7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9" nillable="true" ma:displayName="Declared Record" ma:description="" ma:hidden="true" ma:internalName="_vti_ItemDeclaredRecord" ma:readOnly="true">
      <xsd:simpleType>
        <xsd:restriction base="dms:DateTime"/>
      </xsd:simpleType>
    </xsd:element>
    <xsd:element name="_vti_ItemHoldRecordStatus" ma:index="2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  <xsd:element name="CSMeta2010Field" ma:index="30" nillable="true" ma:displayName="Classification Status" ma:hidden="true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bdecf-9e2c-4c41-a449-550529a26489" elementFormDefault="qualified">
    <xsd:import namespace="http://schemas.microsoft.com/office/2006/documentManagement/types"/>
    <xsd:import namespace="http://schemas.microsoft.com/office/infopath/2007/PartnerControls"/>
    <xsd:element name="Doc_x0020_Owner" ma:index="1" nillable="true" ma:displayName="Doc Owner" ma:list="UserInfo" ma:SharePointGroup="0" ma:internalName="Doc_x0020_Own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c_x0020_Status" ma:index="2" nillable="true" ma:displayName="Doc Status" ma:format="Dropdown" ma:internalName="Doc_x0020_Status" ma:readOnly="false">
      <xsd:simpleType>
        <xsd:restriction base="dms:Choice">
          <xsd:enumeration value="Draft"/>
          <xsd:enumeration value="Under Review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c7e218-8b47-4273-ba28-07719656e1ad" elementFormDefault="qualified">
    <xsd:import namespace="http://schemas.microsoft.com/office/2006/documentManagement/types"/>
    <xsd:import namespace="http://schemas.microsoft.com/office/infopath/2007/PartnerControls"/>
    <xsd:element name="InfoSec_x0020_Classification" ma:index="3" nillable="true" ma:displayName="Information Classification" ma:format="Dropdown" ma:internalName="InfoSec_x0020_Classification">
      <xsd:simpleType>
        <xsd:restriction base="dms:Choice">
          <xsd:enumeration value="- Current Classifications -"/>
          <xsd:enumeration value="ISO Public"/>
          <xsd:enumeration value="ISO Limited Distribution - Green"/>
          <xsd:enumeration value="ISO Limited Distribution - Amber"/>
          <xsd:enumeration value="ISO Limited Distribution - Red"/>
          <xsd:enumeration value="ISO Internal Use"/>
          <xsd:enumeration value="ISO Confidential"/>
          <xsd:enumeration value="ISO Restricted"/>
          <xsd:enumeration value="- Past Classifications -"/>
          <xsd:enumeration value="CAISO Public"/>
          <xsd:enumeration value="California ISO INTERNAL USE. For use by all authorized California ISO personnel. Do not release or disclose outside the California ISO."/>
          <xsd:enumeration value="California ISO CONFIDENTIAL. For use by authorized California ISO personnel only with a need to know. Do not release or disclose outside the California ISO."/>
          <xsd:enumeration value="California ISO RESTRICTED. This information is for use solely by authorized California ISO employees with a need to know and a signed confidentiality non-disclosure agreement.  Do not release, disclose or reproduce this information."/>
          <xsd:enumeration value="PCII or CEII"/>
          <xsd:enumeration value="Privileged and Confidential. (Legal Use Only)."/>
          <xsd:enumeration value="Copyright 2019 California ISO"/>
          <xsd:enumeration value="Copyright 2018 California ISO"/>
          <xsd:enumeration value="Copyright 2017 California ISO"/>
          <xsd:enumeration value="Copyright 2016 California ISO"/>
          <xsd:enumeration value="Copyright 2015 California ISO"/>
          <xsd:enumeration value="Copyright 2014 California ISO"/>
          <xsd:enumeration value="Copyright 2013 California ISO"/>
          <xsd:enumeration value="Copyright 2012 California ISO"/>
          <xsd:enumeration value="Copyright 2011 California ISO"/>
        </xsd:restriction>
      </xsd:simpleType>
    </xsd:element>
    <xsd:element name="ISO_x0020_Department" ma:index="4" nillable="true" ma:displayName="ISO Department" ma:format="Dropdown" ma:internalName="ISO_x0020_Department">
      <xsd:simpleType>
        <xsd:restriction base="dms:Choice">
          <xsd:enumeration value="--Current Departments--"/>
          <xsd:enumeration value="Architecture and Integration"/>
          <xsd:enumeration value="Audit and Advisory Services"/>
          <xsd:enumeration value="Business Continuity"/>
          <xsd:enumeration value="California Regulatory Affairs"/>
          <xsd:enumeration value="Campus Operations"/>
          <xsd:enumeration value="Common Services and Solutions Delivery"/>
          <xsd:enumeration value="Corporate Compliance"/>
          <xsd:enumeration value="Corporate Systems"/>
          <xsd:enumeration value="Communications &amp; Public Relations"/>
          <xsd:enumeration value="Critical Systems"/>
          <xsd:enumeration value="Customer Readiness"/>
          <xsd:enumeration value="Data Science and Solutions Delivery"/>
          <xsd:enumeration value="Database &amp; Storage Engineering"/>
          <xsd:enumeration value="EMS Information Technology"/>
          <xsd:enumeration value="Enterprise Model Management"/>
          <xsd:enumeration value="Enterprise Operations"/>
          <xsd:enumeration value="Enterprise Process Design and Training"/>
          <xsd:enumeration value="External Affairs"/>
          <xsd:enumeration value="Finance"/>
          <xsd:enumeration value="General Counsel"/>
          <xsd:enumeration value="Grid Assets"/>
          <xsd:enumeration value="Human Resources"/>
          <xsd:enumeration value="Information Security"/>
          <xsd:enumeration value="Information Security Compliance"/>
          <xsd:enumeration value="ITSM"/>
          <xsd:enumeration value="Infrastructure and Operations Planning"/>
          <xsd:enumeration value="Infrastructure Compliance"/>
          <xsd:enumeration value="Legal"/>
          <xsd:enumeration value="Market Design and Analysis"/>
          <xsd:enumeration value="Market Engineering and Network Application Support"/>
          <xsd:enumeration value="Market Monitoring"/>
          <xsd:enumeration value="Market Performance &amp; Advanced Analytics"/>
          <xsd:enumeration value="Market Policy Development"/>
          <xsd:enumeration value="Market Settlement Design and Configuration"/>
          <xsd:enumeration value="Market Settlement Disputes"/>
          <xsd:enumeration value="Market Settlement Production"/>
          <xsd:enumeration value="Market Strategy and Governance"/>
          <xsd:enumeration value="Market Validation"/>
          <xsd:enumeration value="Model and Contract Implementation"/>
          <xsd:enumeration value="Network Services"/>
          <xsd:enumeration value="Operations Change Initiatives"/>
          <xsd:enumeration value="Operations Compliance"/>
          <xsd:enumeration value="Operations Metrics and Analysis"/>
          <xsd:enumeration value="Operations Planning"/>
          <xsd:enumeration value="Operations Policy &amp; Analytics"/>
          <xsd:enumeration value="Operations Training"/>
          <xsd:enumeration value="Power Systems Technology Development"/>
          <xsd:enumeration value="Procurement"/>
          <xsd:enumeration value="Project Management"/>
          <xsd:enumeration value="Queue Management"/>
          <xsd:enumeration value="Real Time Operations"/>
          <xsd:enumeration value="Regional Transmission"/>
          <xsd:enumeration value="Regulatory Contracts"/>
          <xsd:enumeration value="Reliability and Market Operations Engineering"/>
          <xsd:enumeration value="Reliability Coordination"/>
          <xsd:enumeration value="Resource Assessment and Planning"/>
          <xsd:enumeration value="Short Term Forecasting"/>
          <xsd:enumeration value="Stakeholder Engagement &amp; Customer Experience"/>
          <xsd:enumeration value="Stakeholder Engagement"/>
          <xsd:enumeration value="Strategy and Risk Management"/>
          <xsd:enumeration value="System Operations"/>
          <xsd:enumeration value="Systems Engineering &amp; Automation"/>
          <xsd:enumeration value="Transmission Infrastructure Planning"/>
          <xsd:enumeration value="Vendor Products and Quality"/>
          <xsd:enumeration value="--Past Departments--"/>
          <xsd:enumeration value="Business Planning and Operations"/>
          <xsd:enumeration value="Business Solutions"/>
          <xsd:enumeration value="Business Solutions and Quality"/>
          <xsd:enumeration value="CFO &amp; Treasurer"/>
          <xsd:enumeration value="Compensation &amp; Benefits"/>
          <xsd:enumeration value="Compliance &amp; Corporate Affairs"/>
          <xsd:enumeration value="Corporate Business Operations"/>
          <xsd:enumeration value="Corporate Secretary"/>
          <xsd:enumeration value="Customer Service and Stakeholder Affairs"/>
          <xsd:enumeration value="Customer Services &amp; Industrial Affairs"/>
          <xsd:enumeration value="Day-Ahead Market and Real-Time Operations Support"/>
          <xsd:enumeration value="Executive Advisor - Operations"/>
          <xsd:enumeration value="Executive Office"/>
          <xsd:enumeration value="Federal Affairs"/>
          <xsd:enumeration value="Government Affairs"/>
          <xsd:enumeration value="Human Resources Operations"/>
          <xsd:enumeration value="Infrastructure Contracts and Management"/>
          <xsd:enumeration value="Infrastructure Development"/>
          <xsd:enumeration value="Interconnection Implementation"/>
          <xsd:enumeration value="Internal Audit"/>
          <xsd:enumeration value="IT Architecture"/>
          <xsd:enumeration value="IT Enterprise Support &amp; Campus Operations"/>
          <xsd:enumeration value="IT Infrastructure Engineering &amp; Network Operations"/>
          <xsd:enumeration value="IT Infrastructure Engineering &amp; Systems Operations"/>
          <xsd:enumeration value="IT Operations"/>
          <xsd:enumeration value="Learning &amp; Leadership Development"/>
          <xsd:enumeration value="Market &amp; Infrastructure Compliance"/>
          <xsd:enumeration value="Market &amp; Infrastructure Policy"/>
          <xsd:enumeration value="Market Analysis &amp; Development"/>
          <xsd:enumeration value="Market Analysis and Development"/>
          <xsd:enumeration value="Market and Infrastructure Policy"/>
          <xsd:enumeration value="Market Development and Analysis"/>
          <xsd:enumeration value="Market Services"/>
          <xsd:enumeration value="Market Services Support"/>
          <xsd:enumeration value="Market Validation and Quality Analysis"/>
          <xsd:enumeration value="Operational Readiness"/>
          <xsd:enumeration value="Operations Compliance &amp; Control"/>
          <xsd:enumeration value="Operations Engineering Services"/>
          <xsd:enumeration value="Operations Process, Procedures and Training"/>
          <xsd:enumeration value="Power Systems and Smart Grid Technology Development"/>
          <xsd:enumeration value="Power Systems Technology Operations"/>
          <xsd:enumeration value="Program Office"/>
          <xsd:enumeration value="QA, Architecture and Enterprise Data Mgmt"/>
          <xsd:enumeration value="Regional Affairs"/>
          <xsd:enumeration value="Regulatory Affairs"/>
          <xsd:enumeration value="Regulatory Affairs - DER"/>
          <xsd:enumeration value="Renewable Studies"/>
          <xsd:enumeration value="Security, Architecture, Model Management &amp; Quality"/>
          <xsd:enumeration value="Short-Term Demand and Renewable Forecasting"/>
          <xsd:enumeration value="Smart Grid Technologies &amp; Strategy"/>
          <xsd:enumeration value="State Affairs"/>
          <xsd:enumeration value="State Regulatory Strategy"/>
          <xsd:enumeration value="Strategic Alliances"/>
        </xsd:restriction>
      </xsd:simpleType>
    </xsd:element>
    <xsd:element name="Division" ma:index="5" nillable="true" ma:displayName="ISO Division" ma:format="Dropdown" ma:internalName="Division">
      <xsd:simpleType>
        <xsd:restriction base="dms:Choice">
          <xsd:enumeration value="- Current Divisions -"/>
          <xsd:enumeration value="Enterprise Program Management Office"/>
          <xsd:enumeration value="Enterprise Support &amp; Campus Operations"/>
          <xsd:enumeration value="Executive Office"/>
          <xsd:enumeration value="External Affairs"/>
          <xsd:enumeration value="Finance"/>
          <xsd:enumeration value="General Counsel"/>
          <xsd:enumeration value="Human Resources"/>
          <xsd:enumeration value="Infrastructure and Operations Planning"/>
          <xsd:enumeration value="Market Design &amp; Analysis"/>
          <xsd:enumeration value="Market Monitoring"/>
          <xsd:enumeration value="Project Management Office"/>
          <xsd:enumeration value="Power Systems &amp; Market Technology"/>
          <xsd:enumeration value="Stakeholder Engagement &amp; Customer Experience"/>
          <xsd:enumeration value="System Operations"/>
          <xsd:enumeration value="- Past Divisions -"/>
          <xsd:enumeration value="Customer &amp; State Affairs"/>
          <xsd:enumeration value="Market and Infrastructure Development"/>
          <xsd:enumeration value="Market Quality &amp; Renewable Integration"/>
          <xsd:enumeration value="Operations"/>
          <xsd:enumeration value="Policy &amp; Client Services"/>
          <xsd:enumeration value="Regional &amp; Federal Affairs"/>
          <xsd:enumeration value="Technology"/>
          <xsd:enumeration value="General Counsel &amp; Administration"/>
        </xsd:restriction>
      </xsd:simpleType>
    </xsd:element>
    <xsd:element name="Intellectual_x0020_Property_x0020_Type" ma:index="9" nillable="true" ma:displayName="Intellectual Property Type" ma:format="Dropdown" ma:hidden="true" ma:internalName="Intellectual_x0020_Property_x0020_Type" ma:readOnly="false">
      <xsd:simpleType>
        <xsd:restriction base="dms:Choice">
          <xsd:enumeration value="Copyright"/>
          <xsd:enumeration value="Trademark"/>
          <xsd:enumeration value="Patent"/>
        </xsd:restriction>
      </xsd:simple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te_x0020_Became_x0020_Record" ma:index="17" nillable="true" ma:displayName="Date Became Record" ma:default="[today]" ma:format="DateOnly" ma:hidden="true" ma:internalName="Date_x0020_Became_x0020_Recor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c5c430-faa3-4052-9104-577ff17c325c" elementFormDefault="qualified">
    <xsd:import namespace="http://schemas.microsoft.com/office/2006/documentManagement/types"/>
    <xsd:import namespace="http://schemas.microsoft.com/office/infopath/2007/PartnerControls"/>
    <xsd:element name="Date" ma:index="31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4aaae-efe8-4b36-9ab4-486f04499e09" elementFormDefault="qualified">
    <xsd:import namespace="http://schemas.microsoft.com/office/2006/documentManagement/types"/>
    <xsd:import namespace="http://schemas.microsoft.com/office/infopath/2007/PartnerControls"/>
    <xsd:element name="b096d808b59a41b7a526eb1052d792f3" ma:index="22" nillable="true" ma:taxonomy="true" ma:internalName="b096d808b59a41b7a526eb1052d792f3" ma:taxonomyFieldName="AutoClassRecordSeries" ma:displayName="Automatically Updated Record Series" ma:readOnly="false" ma:default="" ma:fieldId="{b096d808-b59a-41b7-a526-eb1052d792f3}" ma:sspId="2e7ee6ce-ef65-4ea8-ac93-b3dccb6c50ab" ma:termSetId="7d168031-9c36-4bb0-a326-5d21d4010fe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3" nillable="true" ma:displayName="Taxonomy Catch All Column" ma:hidden="true" ma:list="{19243204-667d-4d3c-91c4-71aed3ed835f}" ma:internalName="TaxCatchAll" ma:showField="CatchAllData" ma:web="c21bdecf-9e2c-4c41-a449-550529a264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4" nillable="true" ma:displayName="Taxonomy Catch All Column1" ma:hidden="true" ma:list="{19243204-667d-4d3c-91c4-71aed3ed835f}" ma:internalName="TaxCatchAllLabel" ma:readOnly="true" ma:showField="CatchAllDataLabel" ma:web="c21bdecf-9e2c-4c41-a449-550529a2648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c6042663e6544a5b5f6c47baa21cbec" ma:index="26" nillable="true" ma:taxonomy="true" ma:internalName="ac6042663e6544a5b5f6c47baa21cbec" ma:taxonomyFieldName="AutoClassDocumentType" ma:displayName="Automatically Updated Document Type" ma:readOnly="false" ma:default="" ma:fieldId="{ac604266-3e65-44a5-b5f6-c47baa21cbec}" ma:sspId="2e7ee6ce-ef65-4ea8-ac93-b3dccb6c50ab" ma:termSetId="0970d2fb-dc85-4fb5-b352-cf8dd925641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b7a63be961241008d728fcf8db72869" ma:index="28" nillable="true" ma:taxonomy="true" ma:internalName="mb7a63be961241008d728fcf8db72869" ma:taxonomyFieldName="AutoClassTopic" ma:displayName="Automatically Updated Topic" ma:readOnly="false" ma:default="" ma:fieldId="{6b7a63be-9612-4100-8d72-8fcf8db72869}" ma:taxonomyMulti="true" ma:sspId="2e7ee6ce-ef65-4ea8-ac93-b3dccb6c50ab" ma:termSetId="8b5665c4-6659-459b-90b1-69777ba5afa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ef3a8-fbaf-4939-b485-706baa531e6f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1C2F9E-20AC-47D1-8B41-FBD1BFBB716F}"/>
</file>

<file path=customXml/itemProps2.xml><?xml version="1.0" encoding="utf-8"?>
<ds:datastoreItem xmlns:ds="http://schemas.openxmlformats.org/officeDocument/2006/customXml" ds:itemID="{0FE9B8C5-9E99-4543-BFFD-9BFBCEF091CD}"/>
</file>

<file path=customXml/itemProps3.xml><?xml version="1.0" encoding="utf-8"?>
<ds:datastoreItem xmlns:ds="http://schemas.openxmlformats.org/officeDocument/2006/customXml" ds:itemID="{647E0D5B-17E0-4973-87E7-8238B2BAD16D}"/>
</file>

<file path=customXml/itemProps4.xml><?xml version="1.0" encoding="utf-8"?>
<ds:datastoreItem xmlns:ds="http://schemas.openxmlformats.org/officeDocument/2006/customXml" ds:itemID="{411C2F9E-20AC-47D1-8B41-FBD1BFBB716F}"/>
</file>

<file path=customXml/itemProps5.xml><?xml version="1.0" encoding="utf-8"?>
<ds:datastoreItem xmlns:ds="http://schemas.openxmlformats.org/officeDocument/2006/customXml" ds:itemID="{24397BFA-2DF1-4346-A76F-2466D5A44BEA}"/>
</file>

<file path=customXml/itemProps6.xml><?xml version="1.0" encoding="utf-8"?>
<ds:datastoreItem xmlns:ds="http://schemas.openxmlformats.org/officeDocument/2006/customXml" ds:itemID="{099D46F7-AB19-43A1-A020-FCD062F2A5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RAAIM Calcs</vt:lpstr>
      <vt:lpstr>Obligations</vt:lpstr>
      <vt:lpstr>Performance</vt:lpstr>
      <vt:lpstr>Written Formulation</vt:lpstr>
    </vt:vector>
  </TitlesOfParts>
  <Company>California ISO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DMM Comments - RAAIM Calculation Modifications - Alternate Calculations</dc:title>
  <dc:creator>Avalos, Roger</dc:creator>
  <cp:lastModifiedBy>Avalos, Roger</cp:lastModifiedBy>
  <dcterms:created xsi:type="dcterms:W3CDTF">2017-09-07T21:00:38Z</dcterms:created>
  <dcterms:modified xsi:type="dcterms:W3CDTF">2017-09-29T23:16:57Z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  <property fmtid="{D5CDD505-2E9C-101B-9397-08002B2CF9AE}" pid="3" name="ISOGroup">
    <vt:lpwstr/>
  </property>
  <property fmtid="{D5CDD505-2E9C-101B-9397-08002B2CF9AE}" pid="4" name="ISOArchive">
    <vt:lpwstr/>
  </property>
  <property fmtid="{D5CDD505-2E9C-101B-9397-08002B2CF9AE}" pid="5" name="ISOTopic">
    <vt:lpwstr>59;#Meetings and events|d107edf8-64c0-4dce-8774-a37690fdb43d</vt:lpwstr>
  </property>
  <property fmtid="{D5CDD505-2E9C-101B-9397-08002B2CF9AE}" pid="6" name="ISOKeywords">
    <vt:lpwstr/>
  </property>
  <property fmtid="{D5CDD505-2E9C-101B-9397-08002B2CF9AE}" pid="7" name="OriginalUriCopy">
    <vt:lpwstr/>
  </property>
  <property fmtid="{D5CDD505-2E9C-101B-9397-08002B2CF9AE}" pid="8" name="PageLink">
    <vt:lpwstr/>
  </property>
  <property fmtid="{D5CDD505-2E9C-101B-9397-08002B2CF9AE}" pid="9" name="OriginalURIBackup">
    <vt:lpwstr/>
  </property>
  <property fmtid="{D5CDD505-2E9C-101B-9397-08002B2CF9AE}" pid="10" name="RLPreviousUrl">
    <vt:lpwstr>/sites/GCA/legal/mm/Records/Library of Work Products/2017/Resource Adequacy Availability Incentive Mechanism (RAAIM)/DMMComments-RAAIMCalculationModifications-AlternateCalculations.xlsx.crdownload</vt:lpwstr>
  </property>
  <property fmtid="{D5CDD505-2E9C-101B-9397-08002B2CF9AE}" pid="11" name="_dlc_DocIdItemGuid">
    <vt:lpwstr>5d24ca2e-f4f5-4fe2-a9b8-01a148fe633b</vt:lpwstr>
  </property>
  <property fmtid="{D5CDD505-2E9C-101B-9397-08002B2CF9AE}" pid="12" name="AutoClassRecordSeries">
    <vt:lpwstr>136;#Administrative:ADM01-205 - General Administrative Records|5af69918-5d89-4304-b8de-c3e9f48db833</vt:lpwstr>
  </property>
  <property fmtid="{D5CDD505-2E9C-101B-9397-08002B2CF9AE}" pid="13" name="AutoClassTopic">
    <vt:lpwstr/>
  </property>
  <property fmtid="{D5CDD505-2E9C-101B-9397-08002B2CF9AE}" pid="14" name="AutoClassDocumentType">
    <vt:lpwstr/>
  </property>
</Properties>
</file>