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homefiles\home\mscholz\profile\Desktop\_projects\EBtMP\"/>
    </mc:Choice>
  </mc:AlternateContent>
  <bookViews>
    <workbookView xWindow="0" yWindow="0" windowWidth="20304" windowHeight="6588"/>
  </bookViews>
  <sheets>
    <sheet name="Sheet1" sheetId="1" r:id="rId1"/>
  </sheets>
  <definedNames>
    <definedName name="_xlnm.Print_Area" localSheetId="0">Sheet1!$A$1:$O$52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40" i="1" l="1"/>
  <c r="M28" i="1"/>
  <c r="M16" i="1"/>
  <c r="G51" i="1" l="1"/>
  <c r="G50" i="1"/>
  <c r="G49" i="1"/>
  <c r="G48" i="1"/>
  <c r="G47" i="1"/>
  <c r="G46" i="1"/>
  <c r="G45" i="1"/>
  <c r="G44" i="1"/>
  <c r="G43" i="1"/>
  <c r="G42" i="1"/>
  <c r="G41" i="1"/>
  <c r="G40" i="1"/>
  <c r="G39" i="1"/>
  <c r="G38" i="1"/>
  <c r="G37" i="1"/>
  <c r="G36" i="1"/>
  <c r="G35" i="1"/>
  <c r="G34" i="1"/>
  <c r="G33" i="1"/>
  <c r="G32" i="1"/>
  <c r="G31" i="1"/>
  <c r="G30" i="1"/>
  <c r="G29" i="1"/>
  <c r="G28" i="1"/>
  <c r="G27" i="1"/>
  <c r="G26" i="1"/>
  <c r="G25" i="1"/>
  <c r="G24" i="1"/>
  <c r="G23" i="1"/>
  <c r="G22" i="1"/>
  <c r="G21" i="1"/>
  <c r="G20" i="1"/>
  <c r="G19" i="1"/>
  <c r="G18" i="1"/>
  <c r="G17" i="1"/>
  <c r="G16" i="1"/>
  <c r="I16" i="1" s="1"/>
  <c r="F51" i="1"/>
  <c r="F50"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F16" i="1"/>
  <c r="H16" i="1" s="1"/>
  <c r="K16" i="1" l="1"/>
  <c r="N16" i="1"/>
  <c r="L16" i="1"/>
  <c r="H40" i="1"/>
  <c r="I40" i="1"/>
  <c r="I28" i="1"/>
  <c r="H28" i="1"/>
  <c r="L28" i="1" l="1"/>
  <c r="N28" i="1"/>
  <c r="N40" i="1"/>
  <c r="N52" i="1" s="1"/>
  <c r="L40" i="1"/>
  <c r="K28" i="1"/>
  <c r="K40" i="1"/>
  <c r="M52" i="1" l="1"/>
</calcChain>
</file>

<file path=xl/sharedStrings.xml><?xml version="1.0" encoding="utf-8"?>
<sst xmlns="http://schemas.openxmlformats.org/spreadsheetml/2006/main" count="25" uniqueCount="24">
  <si>
    <t>Behind the Meter</t>
  </si>
  <si>
    <t>At the Meter</t>
  </si>
  <si>
    <t>Meter Location</t>
  </si>
  <si>
    <t>Avoided Losses from EBtMP (ie. EBtMP * DLF)</t>
  </si>
  <si>
    <t>Losses from Gross Load 
(ie.  Gross Load * DLF)</t>
  </si>
  <si>
    <t>Meter Polling 
Time Interval</t>
  </si>
  <si>
    <t>Gross Load (MWh)</t>
  </si>
  <si>
    <t>Production, 
e.g. Solar (MWh)</t>
  </si>
  <si>
    <t>EBTMP (MWh)</t>
  </si>
  <si>
    <t>Excess Behind the Meter Production (MWh)</t>
  </si>
  <si>
    <t>Distribution Loss Factor (DLF)</t>
  </si>
  <si>
    <t>DLAP TOTAL, HE-13</t>
  </si>
  <si>
    <t>Hourly Meter Value</t>
  </si>
  <si>
    <t>MEASUREMENT TYPE (MRI-S)</t>
  </si>
  <si>
    <t>Full Load 
(MWh)</t>
  </si>
  <si>
    <t xml:space="preserve">In the example below, assume a simple DLAP (or similar load resource ID) has three separate meter locations.  Each location has its own distribution location (i.e. its own distribution loss factor), both behind the meter load and production are present, and metering polling at 5-min intervals (simplified for the example, may be different in actual practice).  </t>
  </si>
  <si>
    <t>For Gross Load, a gross up calculation may be performed using the DLF (distribution loss factor) to consider losses between from the transmission to distribution interface, as well as the avoided losses due to any excess production at the meter.  The formula establishes Gross Load (with Gross Up) = Max [ (Gross Load * (1+DLF)) - (EBtMP*DLF), 0 ] for the hourly meter values.  The Max() function ensures negative gross load is not reported.   In this example, hour-ending 13’s Gross Load (with Gross Up) and EBTMP is determined.  No loss calculations should be performed for the EBTMP measurement value.</t>
  </si>
  <si>
    <t>Within the meter data submission deadline, the DLAP meter data is aggregated for the settlement hour, and submitted to MRI-S under the respective “LOAD” and “EBTMP” measurement types by the SCME.  The EBTMP data snapshot at the meter data submission deadline is reported in OASIS.  If meter data corrections are subsequently performed, the OASIS report will not be updated.  Therefore, this report is not settlement quality data.</t>
  </si>
  <si>
    <t>Also, please note that ISO-polled metering does not apply to this example or the excess behind the meter production initiative</t>
  </si>
  <si>
    <r>
      <t>Behind the meter</t>
    </r>
    <r>
      <rPr>
        <sz val="11"/>
        <rFont val="Calibri"/>
        <family val="2"/>
        <scheme val="minor"/>
      </rPr>
      <t>, conditions for both actual load and production is shown in the table below.  A common example would be a house or facility pulling energy from the grid, but simultaneously producing energy from locally installed solar panels.  Full load represents the total energy consumption of the customer.</t>
    </r>
  </si>
  <si>
    <r>
      <t>At the meter</t>
    </r>
    <r>
      <rPr>
        <sz val="11"/>
        <rFont val="Calibri"/>
        <family val="2"/>
        <scheme val="minor"/>
      </rPr>
      <t>, however, load is now defined as “gross load” under the tariff and considers only the energy that passes through the meter from the grid (full load – production).  In cases where behind the meter production exceeds the full load, gross load is reported as zero and the excess amount (production – full load) is reported to MRI-S under a new EBTMP measurement type.  Otherwise, EBTMP is reported as zero.  The load and meter production are not “netted” in this sense.  Both measurement types are reported separately at all times.</t>
    </r>
  </si>
  <si>
    <t>Figure E.1  Example of Gross Load (with Gross Up), Excess Behind the Meter Production Meter Data Calculation, Submission.</t>
  </si>
  <si>
    <t>EBTMP 
(MWh)</t>
  </si>
  <si>
    <t>LOAD 
(MWh)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</si>
</sst>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12:&quot;00"/>
    <numFmt numFmtId="165" formatCode="&quot;13:&quot;00"/>
  </numFmts>
  <fonts count="7" x14ac:knownFonts="1">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i/>
      <sz val="11"/>
      <name val="Calibri"/>
      <family val="2"/>
      <scheme val="minor"/>
    </font>
    <font>
      <b/>
      <sz val="11"/>
      <color rgb="FFFF0000"/>
      <name val="Calibri"/>
      <family val="2"/>
      <scheme val="minor"/>
    </font>
    <font>
      <b/>
      <sz val="22"/>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s>
  <borders count="43">
    <border>
      <left/>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s>
  <cellStyleXfs count="1">
    <xf numFmtId="0" fontId="0" fillId="0" borderId="0"/>
  </cellStyleXfs>
  <cellXfs count="83">
    <xf numFmtId="0" fontId="0" fillId="0" borderId="0" xfId="0"/>
    <xf numFmtId="0" fontId="0" fillId="0" borderId="0" xfId="0" applyAlignment="1">
      <alignment wrapText="1"/>
    </xf>
    <xf numFmtId="0" fontId="1" fillId="0" borderId="9" xfId="0" applyFont="1" applyFill="1" applyBorder="1" applyAlignment="1">
      <alignment horizontal="center" wrapText="1"/>
    </xf>
    <xf numFmtId="0" fontId="0" fillId="0" borderId="20" xfId="0" applyBorder="1" applyAlignment="1">
      <alignment horizontal="center"/>
    </xf>
    <xf numFmtId="0" fontId="0" fillId="0" borderId="21" xfId="0" applyBorder="1" applyAlignment="1">
      <alignment horizontal="center"/>
    </xf>
    <xf numFmtId="0" fontId="3" fillId="0" borderId="23" xfId="0" applyFont="1" applyFill="1" applyBorder="1" applyAlignment="1">
      <alignment horizontal="center" wrapText="1"/>
    </xf>
    <xf numFmtId="0" fontId="0" fillId="0" borderId="13" xfId="0" applyBorder="1" applyAlignment="1">
      <alignment horizontal="center"/>
    </xf>
    <xf numFmtId="0" fontId="0" fillId="0" borderId="24" xfId="0" applyFill="1" applyBorder="1" applyAlignment="1">
      <alignment horizontal="center"/>
    </xf>
    <xf numFmtId="0" fontId="0" fillId="0" borderId="9" xfId="0" applyFill="1" applyBorder="1" applyAlignment="1">
      <alignment horizontal="center"/>
    </xf>
    <xf numFmtId="0" fontId="1" fillId="0" borderId="26" xfId="0" applyFont="1" applyBorder="1" applyAlignment="1">
      <alignment horizontal="center" wrapText="1"/>
    </xf>
    <xf numFmtId="0" fontId="1" fillId="0" borderId="27" xfId="0" applyFont="1" applyBorder="1" applyAlignment="1">
      <alignment horizontal="center" wrapText="1"/>
    </xf>
    <xf numFmtId="164" fontId="0" fillId="0" borderId="25" xfId="0" applyNumberFormat="1" applyBorder="1" applyAlignment="1">
      <alignment horizontal="center"/>
    </xf>
    <xf numFmtId="165" fontId="0" fillId="0" borderId="10" xfId="0" applyNumberFormat="1" applyBorder="1" applyAlignment="1">
      <alignment horizontal="center"/>
    </xf>
    <xf numFmtId="0" fontId="1" fillId="0" borderId="16" xfId="0" applyFont="1" applyFill="1" applyBorder="1" applyAlignment="1">
      <alignment horizontal="center" wrapText="1"/>
    </xf>
    <xf numFmtId="0" fontId="1" fillId="0" borderId="18" xfId="0" applyFont="1" applyFill="1" applyBorder="1" applyAlignment="1">
      <alignment horizontal="center" wrapText="1"/>
    </xf>
    <xf numFmtId="0" fontId="1" fillId="0" borderId="23" xfId="0" applyFont="1" applyFill="1" applyBorder="1" applyAlignment="1">
      <alignment horizontal="center" wrapText="1"/>
    </xf>
    <xf numFmtId="0" fontId="0" fillId="0" borderId="2" xfId="0" applyFill="1" applyBorder="1" applyAlignment="1">
      <alignment horizontal="center"/>
    </xf>
    <xf numFmtId="0" fontId="0" fillId="0" borderId="6" xfId="0" applyFill="1" applyBorder="1" applyAlignment="1">
      <alignment horizontal="center"/>
    </xf>
    <xf numFmtId="0" fontId="0" fillId="0" borderId="25" xfId="0" applyBorder="1" applyAlignment="1">
      <alignment horizontal="center"/>
    </xf>
    <xf numFmtId="0" fontId="0" fillId="0" borderId="10" xfId="0" applyBorder="1" applyAlignment="1">
      <alignment horizontal="center"/>
    </xf>
    <xf numFmtId="0" fontId="1" fillId="0" borderId="32" xfId="0" applyFont="1" applyFill="1" applyBorder="1" applyAlignment="1">
      <alignment horizontal="center" wrapText="1"/>
    </xf>
    <xf numFmtId="0" fontId="1" fillId="0" borderId="0" xfId="0" applyFont="1" applyBorder="1" applyAlignment="1">
      <alignment horizontal="center"/>
    </xf>
    <xf numFmtId="0" fontId="1" fillId="0" borderId="15" xfId="0" applyFont="1" applyFill="1" applyBorder="1" applyAlignment="1">
      <alignment horizontal="center" wrapText="1"/>
    </xf>
    <xf numFmtId="0" fontId="1" fillId="0" borderId="6" xfId="0" applyFont="1" applyFill="1" applyBorder="1" applyAlignment="1">
      <alignment horizontal="center" wrapText="1"/>
    </xf>
    <xf numFmtId="0" fontId="1" fillId="0" borderId="13" xfId="0" applyFont="1" applyFill="1" applyBorder="1" applyAlignment="1">
      <alignment horizontal="center" wrapText="1"/>
    </xf>
    <xf numFmtId="0" fontId="1" fillId="0" borderId="14" xfId="0" applyFont="1" applyFill="1" applyBorder="1" applyAlignment="1">
      <alignment horizontal="center" wrapText="1"/>
    </xf>
    <xf numFmtId="0" fontId="0" fillId="0" borderId="40" xfId="0" applyBorder="1" applyAlignment="1">
      <alignment horizontal="center"/>
    </xf>
    <xf numFmtId="0" fontId="0" fillId="0" borderId="18" xfId="0" applyBorder="1" applyAlignment="1">
      <alignment horizontal="center"/>
    </xf>
    <xf numFmtId="2" fontId="0" fillId="0" borderId="4" xfId="0" applyNumberFormat="1" applyBorder="1" applyAlignment="1">
      <alignment horizontal="center"/>
    </xf>
    <xf numFmtId="0" fontId="3" fillId="0" borderId="17" xfId="0" applyFont="1" applyFill="1" applyBorder="1" applyAlignment="1">
      <alignment horizontal="center" wrapText="1"/>
    </xf>
    <xf numFmtId="0" fontId="3" fillId="0" borderId="16" xfId="0" applyFont="1" applyFill="1" applyBorder="1" applyAlignment="1">
      <alignment horizontal="center" wrapText="1"/>
    </xf>
    <xf numFmtId="0" fontId="3" fillId="0" borderId="18" xfId="0" applyFont="1" applyFill="1" applyBorder="1" applyAlignment="1">
      <alignment horizontal="center" wrapText="1"/>
    </xf>
    <xf numFmtId="0" fontId="0" fillId="0" borderId="41" xfId="0" applyBorder="1" applyAlignment="1">
      <alignment horizontal="center"/>
    </xf>
    <xf numFmtId="2" fontId="0" fillId="0" borderId="3" xfId="0" applyNumberFormat="1" applyBorder="1" applyAlignment="1">
      <alignment horizontal="center"/>
    </xf>
    <xf numFmtId="0" fontId="3" fillId="0" borderId="1" xfId="0" applyFont="1" applyFill="1" applyBorder="1" applyAlignment="1">
      <alignment horizontal="center" wrapText="1"/>
    </xf>
    <xf numFmtId="0" fontId="3" fillId="0" borderId="35" xfId="0" applyFont="1" applyFill="1" applyBorder="1" applyAlignment="1">
      <alignment horizontal="center" wrapText="1"/>
    </xf>
    <xf numFmtId="0" fontId="3" fillId="0" borderId="29" xfId="0" applyFont="1" applyFill="1" applyBorder="1" applyAlignment="1">
      <alignment horizontal="center" wrapText="1"/>
    </xf>
    <xf numFmtId="0" fontId="3" fillId="0" borderId="41" xfId="0" applyFont="1" applyFill="1" applyBorder="1" applyAlignment="1">
      <alignment horizontal="center" wrapText="1"/>
    </xf>
    <xf numFmtId="0" fontId="1" fillId="0" borderId="0" xfId="0" applyFont="1"/>
    <xf numFmtId="0" fontId="3" fillId="0" borderId="0" xfId="0" applyFont="1"/>
    <xf numFmtId="164" fontId="0" fillId="2" borderId="8" xfId="0" applyNumberFormat="1" applyFill="1" applyBorder="1" applyAlignment="1">
      <alignment horizontal="center"/>
    </xf>
    <xf numFmtId="0" fontId="0" fillId="2" borderId="7" xfId="0" applyFill="1" applyBorder="1" applyAlignment="1">
      <alignment horizontal="center"/>
    </xf>
    <xf numFmtId="0" fontId="0" fillId="2" borderId="22" xfId="0" applyFill="1" applyBorder="1" applyAlignment="1">
      <alignment horizontal="center"/>
    </xf>
    <xf numFmtId="0" fontId="0" fillId="2" borderId="19" xfId="0" applyFill="1" applyBorder="1" applyAlignment="1">
      <alignment horizontal="center"/>
    </xf>
    <xf numFmtId="0" fontId="0" fillId="2" borderId="12" xfId="0" applyFill="1" applyBorder="1" applyAlignment="1">
      <alignment horizontal="center"/>
    </xf>
    <xf numFmtId="0" fontId="1" fillId="2" borderId="30" xfId="0" applyFont="1" applyFill="1" applyBorder="1" applyAlignment="1">
      <alignment horizontal="center"/>
    </xf>
    <xf numFmtId="0" fontId="1" fillId="2" borderId="37" xfId="0" applyFont="1" applyFill="1" applyBorder="1" applyAlignment="1">
      <alignment horizontal="center"/>
    </xf>
    <xf numFmtId="2" fontId="1" fillId="2" borderId="0" xfId="0" applyNumberFormat="1" applyFont="1" applyFill="1" applyBorder="1" applyAlignment="1">
      <alignment horizontal="center"/>
    </xf>
    <xf numFmtId="0" fontId="2" fillId="2" borderId="42" xfId="0" applyFont="1" applyFill="1" applyBorder="1" applyAlignment="1">
      <alignment horizontal="center" wrapText="1"/>
    </xf>
    <xf numFmtId="2" fontId="2" fillId="2" borderId="34" xfId="0" applyNumberFormat="1" applyFont="1" applyFill="1" applyBorder="1" applyAlignment="1">
      <alignment horizontal="center" wrapText="1"/>
    </xf>
    <xf numFmtId="0" fontId="2" fillId="2" borderId="30" xfId="0" applyFont="1" applyFill="1" applyBorder="1" applyAlignment="1">
      <alignment horizontal="center" wrapText="1"/>
    </xf>
    <xf numFmtId="0" fontId="2" fillId="2" borderId="31" xfId="0" applyFont="1" applyFill="1" applyBorder="1" applyAlignment="1">
      <alignment horizontal="center" wrapText="1"/>
    </xf>
    <xf numFmtId="164" fontId="0" fillId="2" borderId="25" xfId="0" applyNumberFormat="1" applyFill="1" applyBorder="1" applyAlignment="1">
      <alignment horizontal="center"/>
    </xf>
    <xf numFmtId="0" fontId="0" fillId="2" borderId="24" xfId="0" applyFill="1" applyBorder="1" applyAlignment="1">
      <alignment horizontal="center"/>
    </xf>
    <xf numFmtId="0" fontId="0" fillId="2" borderId="2" xfId="0" applyFill="1" applyBorder="1" applyAlignment="1">
      <alignment horizontal="center"/>
    </xf>
    <xf numFmtId="0" fontId="0" fillId="2" borderId="20" xfId="0" applyFill="1" applyBorder="1" applyAlignment="1">
      <alignment horizontal="center"/>
    </xf>
    <xf numFmtId="0" fontId="0" fillId="2" borderId="25" xfId="0" applyFill="1" applyBorder="1" applyAlignment="1">
      <alignment horizontal="center"/>
    </xf>
    <xf numFmtId="2" fontId="1" fillId="2" borderId="3" xfId="0" applyNumberFormat="1" applyFont="1" applyFill="1" applyBorder="1" applyAlignment="1">
      <alignment horizontal="center"/>
    </xf>
    <xf numFmtId="0" fontId="2" fillId="2" borderId="1" xfId="0" applyFont="1" applyFill="1" applyBorder="1" applyAlignment="1">
      <alignment horizontal="center" wrapText="1"/>
    </xf>
    <xf numFmtId="0" fontId="2" fillId="2" borderId="35" xfId="0" applyFont="1" applyFill="1" applyBorder="1" applyAlignment="1">
      <alignment horizontal="center" wrapText="1"/>
    </xf>
    <xf numFmtId="164" fontId="0" fillId="2" borderId="12" xfId="0" applyNumberFormat="1" applyFill="1" applyBorder="1" applyAlignment="1">
      <alignment horizontal="center"/>
    </xf>
    <xf numFmtId="0" fontId="0" fillId="2" borderId="11" xfId="0" applyFill="1" applyBorder="1" applyAlignment="1">
      <alignment horizontal="center"/>
    </xf>
    <xf numFmtId="0" fontId="0" fillId="2" borderId="5" xfId="0" applyFill="1" applyBorder="1" applyAlignment="1">
      <alignment horizontal="center"/>
    </xf>
    <xf numFmtId="0" fontId="1" fillId="3" borderId="26" xfId="0" applyFont="1" applyFill="1" applyBorder="1" applyAlignment="1">
      <alignment horizontal="center"/>
    </xf>
    <xf numFmtId="0" fontId="1" fillId="3" borderId="33" xfId="0" applyFont="1" applyFill="1" applyBorder="1" applyAlignment="1">
      <alignment horizontal="center" wrapText="1"/>
    </xf>
    <xf numFmtId="0" fontId="5" fillId="2" borderId="35" xfId="0" applyFont="1" applyFill="1" applyBorder="1" applyAlignment="1">
      <alignment horizontal="center" wrapText="1"/>
    </xf>
    <xf numFmtId="0" fontId="5" fillId="2" borderId="30" xfId="0" applyFont="1" applyFill="1" applyBorder="1" applyAlignment="1">
      <alignment horizontal="center" wrapText="1"/>
    </xf>
    <xf numFmtId="0" fontId="5" fillId="2" borderId="1" xfId="0" applyFont="1" applyFill="1" applyBorder="1" applyAlignment="1">
      <alignment horizontal="center" wrapText="1"/>
    </xf>
    <xf numFmtId="0" fontId="3" fillId="0" borderId="0" xfId="0" applyFont="1" applyAlignment="1">
      <alignment horizontal="left" vertical="center" wrapText="1"/>
    </xf>
    <xf numFmtId="0" fontId="6" fillId="0" borderId="0" xfId="0" applyFont="1"/>
    <xf numFmtId="0" fontId="1" fillId="0" borderId="10" xfId="0" applyFont="1" applyFill="1" applyBorder="1" applyAlignment="1">
      <alignment horizontal="center" wrapText="1"/>
    </xf>
    <xf numFmtId="0" fontId="4" fillId="0" borderId="0" xfId="0" applyFont="1" applyAlignment="1">
      <alignment horizontal="left" vertical="center" wrapText="1"/>
    </xf>
    <xf numFmtId="0" fontId="3" fillId="0" borderId="0" xfId="0" applyFont="1" applyAlignment="1">
      <alignment horizontal="left" vertical="center" wrapText="1"/>
    </xf>
    <xf numFmtId="0" fontId="3" fillId="0" borderId="0" xfId="0" applyFont="1" applyAlignment="1">
      <alignment horizontal="left" wrapText="1"/>
    </xf>
    <xf numFmtId="0" fontId="1" fillId="0" borderId="30" xfId="0" applyFont="1" applyBorder="1" applyAlignment="1">
      <alignment horizontal="center" vertical="top"/>
    </xf>
    <xf numFmtId="0" fontId="1" fillId="0" borderId="29" xfId="0" applyFont="1" applyBorder="1" applyAlignment="1">
      <alignment horizontal="center" vertical="top"/>
    </xf>
    <xf numFmtId="0" fontId="1" fillId="0" borderId="16" xfId="0" applyFont="1" applyBorder="1" applyAlignment="1">
      <alignment horizontal="center" vertical="top"/>
    </xf>
    <xf numFmtId="0" fontId="1" fillId="0" borderId="36" xfId="0" applyFont="1" applyBorder="1" applyAlignment="1">
      <alignment horizontal="center"/>
    </xf>
    <xf numFmtId="0" fontId="1" fillId="0" borderId="28" xfId="0" applyFont="1" applyBorder="1" applyAlignment="1">
      <alignment horizontal="center"/>
    </xf>
    <xf numFmtId="0" fontId="1" fillId="0" borderId="38" xfId="0" applyFont="1" applyFill="1" applyBorder="1" applyAlignment="1">
      <alignment horizontal="center"/>
    </xf>
    <xf numFmtId="0" fontId="1" fillId="0" borderId="39" xfId="0" applyFont="1" applyFill="1" applyBorder="1" applyAlignment="1">
      <alignment horizontal="center"/>
    </xf>
    <xf numFmtId="0" fontId="1" fillId="0" borderId="36" xfId="0" applyFont="1" applyFill="1" applyBorder="1" applyAlignment="1">
      <alignment horizontal="center"/>
    </xf>
    <xf numFmtId="0" fontId="1" fillId="0" borderId="28" xfId="0" applyFont="1" applyFill="1" applyBorder="1" applyAlignment="1">
      <alignment horizontal="center"/>
    </xf>
  </cellXfs>
  <cellStyles count="1">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63"/>
  <sheetViews>
    <sheetView showGridLines="0" tabSelected="1" zoomScale="85" zoomScaleNormal="85" zoomScaleSheetLayoutView="100" workbookViewId="0">
      <pane ySplit="1" topLeftCell="A2" activePane="bottomLeft" state="frozen"/>
      <selection pane="bottomLeft" activeCell="G28" sqref="G28"/>
    </sheetView>
  </sheetViews>
  <sheetFormatPr defaultRowHeight="14.4" x14ac:dyDescent="0.3"/>
  <cols>
    <col min="1" max="1" width="2.5546875" customWidth="1"/>
    <col min="2" max="2" width="8.88671875" customWidth="1"/>
    <col min="3" max="3" width="16.33203125" customWidth="1"/>
    <col min="4" max="4" width="12.6640625" customWidth="1"/>
    <col min="5" max="5" width="16.5546875" customWidth="1"/>
    <col min="6" max="6" width="12.77734375" customWidth="1"/>
    <col min="7" max="7" width="23.6640625" customWidth="1"/>
    <col min="8" max="9" width="12.5546875" customWidth="1"/>
    <col min="10" max="10" width="17.6640625" customWidth="1"/>
    <col min="11" max="11" width="24.33203125" customWidth="1"/>
    <col min="12" max="12" width="23.88671875" customWidth="1"/>
    <col min="13" max="13" width="16" customWidth="1"/>
    <col min="14" max="14" width="16" style="1" customWidth="1"/>
    <col min="15" max="15" width="4.21875" style="1" customWidth="1"/>
    <col min="16" max="17" width="18.33203125" customWidth="1"/>
  </cols>
  <sheetData>
    <row r="1" spans="2:14" ht="28.8" x14ac:dyDescent="0.55000000000000004">
      <c r="B1" s="69" t="s">
        <v>21</v>
      </c>
    </row>
    <row r="2" spans="2:14" ht="51.6" customHeight="1" x14ac:dyDescent="0.3">
      <c r="B2" s="72" t="s">
        <v>15</v>
      </c>
      <c r="C2" s="72"/>
      <c r="D2" s="72"/>
      <c r="E2" s="72"/>
      <c r="F2" s="72"/>
      <c r="G2" s="72"/>
      <c r="H2" s="72"/>
      <c r="I2" s="72"/>
      <c r="J2" s="72"/>
      <c r="K2" s="72"/>
      <c r="L2" s="72"/>
      <c r="M2" s="72"/>
      <c r="N2" s="72"/>
    </row>
    <row r="3" spans="2:14" ht="50.4" customHeight="1" x14ac:dyDescent="0.3">
      <c r="B3" s="71" t="s">
        <v>19</v>
      </c>
      <c r="C3" s="71"/>
      <c r="D3" s="71"/>
      <c r="E3" s="71"/>
      <c r="F3" s="71"/>
      <c r="G3" s="71"/>
      <c r="H3" s="71"/>
      <c r="I3" s="71"/>
      <c r="J3" s="71"/>
      <c r="K3" s="71"/>
      <c r="L3" s="71"/>
      <c r="M3" s="71"/>
      <c r="N3" s="71"/>
    </row>
    <row r="4" spans="2:14" x14ac:dyDescent="0.3">
      <c r="B4" s="68"/>
      <c r="C4" s="1"/>
      <c r="D4" s="1"/>
      <c r="E4" s="1"/>
      <c r="F4" s="1"/>
      <c r="G4" s="1"/>
      <c r="H4" s="1"/>
      <c r="I4" s="1"/>
      <c r="J4" s="1"/>
      <c r="K4" s="1"/>
      <c r="L4" s="1"/>
      <c r="M4" s="1"/>
    </row>
    <row r="5" spans="2:14" ht="58.2" customHeight="1" x14ac:dyDescent="0.3">
      <c r="B5" s="71" t="s">
        <v>20</v>
      </c>
      <c r="C5" s="71"/>
      <c r="D5" s="71"/>
      <c r="E5" s="71"/>
      <c r="F5" s="71"/>
      <c r="G5" s="71"/>
      <c r="H5" s="71"/>
      <c r="I5" s="71"/>
      <c r="J5" s="71"/>
      <c r="K5" s="71"/>
      <c r="L5" s="71"/>
      <c r="M5" s="71"/>
      <c r="N5" s="71"/>
    </row>
    <row r="6" spans="2:14" x14ac:dyDescent="0.3">
      <c r="B6" s="68"/>
      <c r="C6" s="1"/>
      <c r="D6" s="1"/>
      <c r="E6" s="1"/>
      <c r="F6" s="1"/>
      <c r="G6" s="1"/>
      <c r="H6" s="1"/>
      <c r="I6" s="1"/>
      <c r="J6" s="1"/>
      <c r="K6" s="1"/>
      <c r="L6" s="1"/>
      <c r="M6" s="1"/>
    </row>
    <row r="7" spans="2:14" ht="58.8" customHeight="1" x14ac:dyDescent="0.3">
      <c r="B7" s="72" t="s">
        <v>16</v>
      </c>
      <c r="C7" s="72"/>
      <c r="D7" s="72"/>
      <c r="E7" s="72"/>
      <c r="F7" s="72"/>
      <c r="G7" s="72"/>
      <c r="H7" s="72"/>
      <c r="I7" s="72"/>
      <c r="J7" s="72"/>
      <c r="K7" s="72"/>
      <c r="L7" s="72"/>
      <c r="M7" s="72"/>
      <c r="N7" s="72"/>
    </row>
    <row r="8" spans="2:14" x14ac:dyDescent="0.3">
      <c r="B8" s="68"/>
      <c r="C8" s="1"/>
      <c r="D8" s="1"/>
      <c r="E8" s="1"/>
      <c r="F8" s="1"/>
      <c r="G8" s="1"/>
      <c r="H8" s="1"/>
      <c r="I8" s="1"/>
      <c r="J8" s="1"/>
      <c r="K8" s="1"/>
      <c r="L8" s="1"/>
      <c r="M8" s="1"/>
    </row>
    <row r="9" spans="2:14" ht="40.200000000000003" customHeight="1" x14ac:dyDescent="0.3">
      <c r="B9" s="72" t="s">
        <v>17</v>
      </c>
      <c r="C9" s="72"/>
      <c r="D9" s="72"/>
      <c r="E9" s="72"/>
      <c r="F9" s="72"/>
      <c r="G9" s="72"/>
      <c r="H9" s="72"/>
      <c r="I9" s="72"/>
      <c r="J9" s="72"/>
      <c r="K9" s="72"/>
      <c r="L9" s="72"/>
      <c r="M9" s="72"/>
      <c r="N9" s="72"/>
    </row>
    <row r="10" spans="2:14" x14ac:dyDescent="0.3">
      <c r="B10" s="68"/>
      <c r="C10" s="1"/>
      <c r="D10" s="1"/>
      <c r="E10" s="1"/>
      <c r="F10" s="1"/>
      <c r="G10" s="1"/>
      <c r="H10" s="1"/>
      <c r="I10" s="1"/>
      <c r="J10" s="1"/>
      <c r="K10" s="1"/>
      <c r="L10" s="1"/>
      <c r="M10" s="1"/>
    </row>
    <row r="11" spans="2:14" ht="22.8" customHeight="1" x14ac:dyDescent="0.3">
      <c r="B11" s="73" t="s">
        <v>18</v>
      </c>
      <c r="C11" s="73"/>
      <c r="D11" s="73"/>
      <c r="E11" s="73"/>
      <c r="F11" s="73"/>
      <c r="G11" s="73"/>
      <c r="H11" s="73"/>
      <c r="I11" s="73"/>
      <c r="J11" s="73"/>
      <c r="K11" s="73"/>
      <c r="L11" s="73"/>
      <c r="M11" s="73"/>
      <c r="N11" s="73"/>
    </row>
    <row r="12" spans="2:14" x14ac:dyDescent="0.3">
      <c r="B12" s="39"/>
    </row>
    <row r="13" spans="2:14" ht="15" thickBot="1" x14ac:dyDescent="0.35"/>
    <row r="14" spans="2:14" ht="15" thickBot="1" x14ac:dyDescent="0.35">
      <c r="D14" s="81" t="s">
        <v>0</v>
      </c>
      <c r="E14" s="82"/>
      <c r="F14" s="77" t="s">
        <v>1</v>
      </c>
      <c r="G14" s="78"/>
      <c r="H14" s="77" t="s">
        <v>12</v>
      </c>
      <c r="I14" s="78"/>
      <c r="J14" s="21"/>
      <c r="M14" s="79" t="s">
        <v>13</v>
      </c>
      <c r="N14" s="80"/>
    </row>
    <row r="15" spans="2:14" ht="29.4" thickBot="1" x14ac:dyDescent="0.35">
      <c r="B15" s="9" t="s">
        <v>2</v>
      </c>
      <c r="C15" s="10" t="s">
        <v>5</v>
      </c>
      <c r="D15" s="13" t="s">
        <v>14</v>
      </c>
      <c r="E15" s="15" t="s">
        <v>7</v>
      </c>
      <c r="F15" s="20" t="s">
        <v>6</v>
      </c>
      <c r="G15" s="14" t="s">
        <v>9</v>
      </c>
      <c r="H15" s="24" t="s">
        <v>6</v>
      </c>
      <c r="I15" s="25" t="s">
        <v>8</v>
      </c>
      <c r="J15" s="2" t="s">
        <v>10</v>
      </c>
      <c r="K15" s="22" t="s">
        <v>4</v>
      </c>
      <c r="L15" s="23" t="s">
        <v>3</v>
      </c>
      <c r="M15" s="2" t="s">
        <v>23</v>
      </c>
      <c r="N15" s="70" t="s">
        <v>22</v>
      </c>
    </row>
    <row r="16" spans="2:14" x14ac:dyDescent="0.3">
      <c r="B16" s="74">
        <v>1</v>
      </c>
      <c r="C16" s="40">
        <v>5</v>
      </c>
      <c r="D16" s="41">
        <v>5</v>
      </c>
      <c r="E16" s="42">
        <v>2</v>
      </c>
      <c r="F16" s="43">
        <f>MAX(D16-E16,0)</f>
        <v>3</v>
      </c>
      <c r="G16" s="44">
        <f>MAX(E16-D16,0)</f>
        <v>0</v>
      </c>
      <c r="H16" s="45">
        <f>SUM(F16:F27)</f>
        <v>25</v>
      </c>
      <c r="I16" s="46">
        <f>SUM(G16:G27)</f>
        <v>3</v>
      </c>
      <c r="J16" s="47">
        <v>0.1</v>
      </c>
      <c r="K16" s="48">
        <f>H16*J16</f>
        <v>2.5</v>
      </c>
      <c r="L16" s="49">
        <f>I16*J16</f>
        <v>0.30000000000000004</v>
      </c>
      <c r="M16" s="50">
        <f>MAX(H16*(1+J16)-(I16*J16),0)</f>
        <v>27.200000000000003</v>
      </c>
      <c r="N16" s="51">
        <f>I16</f>
        <v>3</v>
      </c>
    </row>
    <row r="17" spans="2:14" x14ac:dyDescent="0.3">
      <c r="B17" s="75"/>
      <c r="C17" s="11">
        <v>10</v>
      </c>
      <c r="D17" s="7">
        <v>5</v>
      </c>
      <c r="E17" s="16">
        <v>2</v>
      </c>
      <c r="F17" s="3">
        <f t="shared" ref="F17:F51" si="0">MAX(D17-E17,0)</f>
        <v>3</v>
      </c>
      <c r="G17" s="18">
        <f t="shared" ref="G17:G51" si="1">MAX(E17-D17,0)</f>
        <v>0</v>
      </c>
      <c r="H17" s="26"/>
      <c r="I17" s="32"/>
      <c r="J17" s="33"/>
      <c r="K17" s="34"/>
      <c r="L17" s="35"/>
      <c r="M17" s="36"/>
      <c r="N17" s="37"/>
    </row>
    <row r="18" spans="2:14" x14ac:dyDescent="0.3">
      <c r="B18" s="75"/>
      <c r="C18" s="52">
        <v>15</v>
      </c>
      <c r="D18" s="53">
        <v>5</v>
      </c>
      <c r="E18" s="54">
        <v>2</v>
      </c>
      <c r="F18" s="55">
        <f t="shared" si="0"/>
        <v>3</v>
      </c>
      <c r="G18" s="56">
        <f t="shared" si="1"/>
        <v>0</v>
      </c>
      <c r="H18" s="26"/>
      <c r="I18" s="32"/>
      <c r="J18" s="33"/>
      <c r="K18" s="34"/>
      <c r="L18" s="35"/>
      <c r="M18" s="36"/>
      <c r="N18" s="37"/>
    </row>
    <row r="19" spans="2:14" x14ac:dyDescent="0.3">
      <c r="B19" s="75"/>
      <c r="C19" s="11">
        <v>20</v>
      </c>
      <c r="D19" s="7">
        <v>5</v>
      </c>
      <c r="E19" s="16">
        <v>2</v>
      </c>
      <c r="F19" s="3">
        <f t="shared" si="0"/>
        <v>3</v>
      </c>
      <c r="G19" s="18">
        <f t="shared" si="1"/>
        <v>0</v>
      </c>
      <c r="H19" s="26"/>
      <c r="I19" s="32"/>
      <c r="J19" s="33"/>
      <c r="K19" s="34"/>
      <c r="L19" s="35"/>
      <c r="M19" s="36"/>
      <c r="N19" s="37"/>
    </row>
    <row r="20" spans="2:14" x14ac:dyDescent="0.3">
      <c r="B20" s="75"/>
      <c r="C20" s="52">
        <v>25</v>
      </c>
      <c r="D20" s="53">
        <v>5</v>
      </c>
      <c r="E20" s="54">
        <v>2</v>
      </c>
      <c r="F20" s="55">
        <f t="shared" si="0"/>
        <v>3</v>
      </c>
      <c r="G20" s="56">
        <f t="shared" si="1"/>
        <v>0</v>
      </c>
      <c r="H20" s="26"/>
      <c r="I20" s="32"/>
      <c r="J20" s="33"/>
      <c r="K20" s="34"/>
      <c r="L20" s="35"/>
      <c r="M20" s="36"/>
      <c r="N20" s="37"/>
    </row>
    <row r="21" spans="2:14" x14ac:dyDescent="0.3">
      <c r="B21" s="75"/>
      <c r="C21" s="11">
        <v>30</v>
      </c>
      <c r="D21" s="7">
        <v>5</v>
      </c>
      <c r="E21" s="16">
        <v>6</v>
      </c>
      <c r="F21" s="3">
        <f t="shared" si="0"/>
        <v>0</v>
      </c>
      <c r="G21" s="18">
        <f t="shared" si="1"/>
        <v>1</v>
      </c>
      <c r="H21" s="26"/>
      <c r="I21" s="32"/>
      <c r="J21" s="33"/>
      <c r="K21" s="34"/>
      <c r="L21" s="35"/>
      <c r="M21" s="36"/>
      <c r="N21" s="37"/>
    </row>
    <row r="22" spans="2:14" x14ac:dyDescent="0.3">
      <c r="B22" s="75"/>
      <c r="C22" s="52">
        <v>35</v>
      </c>
      <c r="D22" s="53">
        <v>5</v>
      </c>
      <c r="E22" s="54">
        <v>6</v>
      </c>
      <c r="F22" s="55">
        <f t="shared" si="0"/>
        <v>0</v>
      </c>
      <c r="G22" s="56">
        <f t="shared" si="1"/>
        <v>1</v>
      </c>
      <c r="H22" s="26"/>
      <c r="I22" s="32"/>
      <c r="J22" s="33"/>
      <c r="K22" s="34"/>
      <c r="L22" s="35"/>
      <c r="M22" s="36"/>
      <c r="N22" s="37"/>
    </row>
    <row r="23" spans="2:14" x14ac:dyDescent="0.3">
      <c r="B23" s="75"/>
      <c r="C23" s="11">
        <v>40</v>
      </c>
      <c r="D23" s="7">
        <v>5</v>
      </c>
      <c r="E23" s="16">
        <v>6</v>
      </c>
      <c r="F23" s="3">
        <f t="shared" si="0"/>
        <v>0</v>
      </c>
      <c r="G23" s="18">
        <f t="shared" si="1"/>
        <v>1</v>
      </c>
      <c r="H23" s="26"/>
      <c r="I23" s="32"/>
      <c r="J23" s="33"/>
      <c r="K23" s="34"/>
      <c r="L23" s="35"/>
      <c r="M23" s="36"/>
      <c r="N23" s="37"/>
    </row>
    <row r="24" spans="2:14" x14ac:dyDescent="0.3">
      <c r="B24" s="75"/>
      <c r="C24" s="52">
        <v>45</v>
      </c>
      <c r="D24" s="53">
        <v>5</v>
      </c>
      <c r="E24" s="54">
        <v>4</v>
      </c>
      <c r="F24" s="55">
        <f t="shared" si="0"/>
        <v>1</v>
      </c>
      <c r="G24" s="56">
        <f t="shared" si="1"/>
        <v>0</v>
      </c>
      <c r="H24" s="26"/>
      <c r="I24" s="32"/>
      <c r="J24" s="33"/>
      <c r="K24" s="34"/>
      <c r="L24" s="35"/>
      <c r="M24" s="36"/>
      <c r="N24" s="37"/>
    </row>
    <row r="25" spans="2:14" x14ac:dyDescent="0.3">
      <c r="B25" s="75"/>
      <c r="C25" s="11">
        <v>50</v>
      </c>
      <c r="D25" s="7">
        <v>5</v>
      </c>
      <c r="E25" s="16">
        <v>2</v>
      </c>
      <c r="F25" s="3">
        <f t="shared" si="0"/>
        <v>3</v>
      </c>
      <c r="G25" s="18">
        <f t="shared" si="1"/>
        <v>0</v>
      </c>
      <c r="H25" s="26"/>
      <c r="I25" s="32"/>
      <c r="J25" s="33"/>
      <c r="K25" s="34"/>
      <c r="L25" s="35"/>
      <c r="M25" s="36"/>
      <c r="N25" s="37"/>
    </row>
    <row r="26" spans="2:14" x14ac:dyDescent="0.3">
      <c r="B26" s="75"/>
      <c r="C26" s="52">
        <v>55</v>
      </c>
      <c r="D26" s="53">
        <v>5</v>
      </c>
      <c r="E26" s="54">
        <v>2</v>
      </c>
      <c r="F26" s="55">
        <f t="shared" si="0"/>
        <v>3</v>
      </c>
      <c r="G26" s="56">
        <f t="shared" si="1"/>
        <v>0</v>
      </c>
      <c r="H26" s="26"/>
      <c r="I26" s="32"/>
      <c r="J26" s="33"/>
      <c r="K26" s="34"/>
      <c r="L26" s="35"/>
      <c r="M26" s="36"/>
      <c r="N26" s="37"/>
    </row>
    <row r="27" spans="2:14" ht="15" thickBot="1" x14ac:dyDescent="0.35">
      <c r="B27" s="76"/>
      <c r="C27" s="12">
        <v>0</v>
      </c>
      <c r="D27" s="8">
        <v>5</v>
      </c>
      <c r="E27" s="17">
        <v>2</v>
      </c>
      <c r="F27" s="4">
        <f t="shared" si="0"/>
        <v>3</v>
      </c>
      <c r="G27" s="19">
        <f t="shared" si="1"/>
        <v>0</v>
      </c>
      <c r="H27" s="6"/>
      <c r="I27" s="27"/>
      <c r="J27" s="28"/>
      <c r="K27" s="29"/>
      <c r="L27" s="5"/>
      <c r="M27" s="30"/>
      <c r="N27" s="31"/>
    </row>
    <row r="28" spans="2:14" ht="15.75" customHeight="1" x14ac:dyDescent="0.3">
      <c r="B28" s="74">
        <v>2</v>
      </c>
      <c r="C28" s="40">
        <v>5</v>
      </c>
      <c r="D28" s="41">
        <v>1</v>
      </c>
      <c r="E28" s="42">
        <v>2</v>
      </c>
      <c r="F28" s="43">
        <f t="shared" si="0"/>
        <v>0</v>
      </c>
      <c r="G28" s="44">
        <f t="shared" si="1"/>
        <v>1</v>
      </c>
      <c r="H28" s="45">
        <f>SUM(F28:F39)</f>
        <v>0</v>
      </c>
      <c r="I28" s="46">
        <f>SUM(G28:G39)</f>
        <v>22</v>
      </c>
      <c r="J28" s="57">
        <v>0.03</v>
      </c>
      <c r="K28" s="58">
        <f>H28*J28</f>
        <v>0</v>
      </c>
      <c r="L28" s="65">
        <f>I28*J28</f>
        <v>0.65999999999999992</v>
      </c>
      <c r="M28" s="50">
        <f>MAX(H28*(1+J28)-(I28*J28),0)</f>
        <v>0</v>
      </c>
      <c r="N28" s="51">
        <f>I28</f>
        <v>22</v>
      </c>
    </row>
    <row r="29" spans="2:14" ht="15.75" customHeight="1" x14ac:dyDescent="0.3">
      <c r="B29" s="75"/>
      <c r="C29" s="11">
        <v>10</v>
      </c>
      <c r="D29" s="7">
        <v>1</v>
      </c>
      <c r="E29" s="16">
        <v>2</v>
      </c>
      <c r="F29" s="3">
        <f t="shared" si="0"/>
        <v>0</v>
      </c>
      <c r="G29" s="18">
        <f t="shared" si="1"/>
        <v>1</v>
      </c>
      <c r="H29" s="26"/>
      <c r="I29" s="32"/>
      <c r="J29" s="33"/>
      <c r="K29" s="34"/>
      <c r="L29" s="35"/>
      <c r="M29" s="36"/>
      <c r="N29" s="37"/>
    </row>
    <row r="30" spans="2:14" ht="15.75" customHeight="1" x14ac:dyDescent="0.3">
      <c r="B30" s="75"/>
      <c r="C30" s="52">
        <v>15</v>
      </c>
      <c r="D30" s="53">
        <v>1</v>
      </c>
      <c r="E30" s="54">
        <v>2</v>
      </c>
      <c r="F30" s="55">
        <f t="shared" si="0"/>
        <v>0</v>
      </c>
      <c r="G30" s="56">
        <f t="shared" si="1"/>
        <v>1</v>
      </c>
      <c r="H30" s="26"/>
      <c r="I30" s="32"/>
      <c r="J30" s="33"/>
      <c r="K30" s="34"/>
      <c r="L30" s="35"/>
      <c r="M30" s="36"/>
      <c r="N30" s="37"/>
    </row>
    <row r="31" spans="2:14" ht="15.75" customHeight="1" x14ac:dyDescent="0.3">
      <c r="B31" s="75"/>
      <c r="C31" s="11">
        <v>20</v>
      </c>
      <c r="D31" s="7">
        <v>1</v>
      </c>
      <c r="E31" s="16">
        <v>2</v>
      </c>
      <c r="F31" s="3">
        <f t="shared" si="0"/>
        <v>0</v>
      </c>
      <c r="G31" s="18">
        <f t="shared" si="1"/>
        <v>1</v>
      </c>
      <c r="H31" s="26"/>
      <c r="I31" s="32"/>
      <c r="J31" s="33"/>
      <c r="K31" s="34"/>
      <c r="L31" s="35"/>
      <c r="M31" s="36"/>
      <c r="N31" s="37"/>
    </row>
    <row r="32" spans="2:14" ht="15.75" customHeight="1" x14ac:dyDescent="0.3">
      <c r="B32" s="75"/>
      <c r="C32" s="52">
        <v>25</v>
      </c>
      <c r="D32" s="53">
        <v>0</v>
      </c>
      <c r="E32" s="54">
        <v>2</v>
      </c>
      <c r="F32" s="55">
        <f t="shared" si="0"/>
        <v>0</v>
      </c>
      <c r="G32" s="56">
        <f t="shared" si="1"/>
        <v>2</v>
      </c>
      <c r="H32" s="26"/>
      <c r="I32" s="32"/>
      <c r="J32" s="33"/>
      <c r="K32" s="34"/>
      <c r="L32" s="35"/>
      <c r="M32" s="36"/>
      <c r="N32" s="37"/>
    </row>
    <row r="33" spans="2:14" ht="15.75" customHeight="1" x14ac:dyDescent="0.3">
      <c r="B33" s="75"/>
      <c r="C33" s="11">
        <v>30</v>
      </c>
      <c r="D33" s="7">
        <v>0</v>
      </c>
      <c r="E33" s="16">
        <v>2</v>
      </c>
      <c r="F33" s="3">
        <f t="shared" si="0"/>
        <v>0</v>
      </c>
      <c r="G33" s="18">
        <f t="shared" si="1"/>
        <v>2</v>
      </c>
      <c r="H33" s="26"/>
      <c r="I33" s="32"/>
      <c r="J33" s="33"/>
      <c r="K33" s="34"/>
      <c r="L33" s="35"/>
      <c r="M33" s="36"/>
      <c r="N33" s="37"/>
    </row>
    <row r="34" spans="2:14" ht="15.75" customHeight="1" x14ac:dyDescent="0.3">
      <c r="B34" s="75"/>
      <c r="C34" s="52">
        <v>35</v>
      </c>
      <c r="D34" s="53">
        <v>0</v>
      </c>
      <c r="E34" s="54">
        <v>3</v>
      </c>
      <c r="F34" s="55">
        <f t="shared" si="0"/>
        <v>0</v>
      </c>
      <c r="G34" s="56">
        <f t="shared" si="1"/>
        <v>3</v>
      </c>
      <c r="H34" s="26"/>
      <c r="I34" s="32"/>
      <c r="J34" s="33"/>
      <c r="K34" s="34"/>
      <c r="L34" s="35"/>
      <c r="M34" s="36"/>
      <c r="N34" s="37"/>
    </row>
    <row r="35" spans="2:14" ht="15.75" customHeight="1" x14ac:dyDescent="0.3">
      <c r="B35" s="75"/>
      <c r="C35" s="11">
        <v>40</v>
      </c>
      <c r="D35" s="7">
        <v>0</v>
      </c>
      <c r="E35" s="16">
        <v>3</v>
      </c>
      <c r="F35" s="3">
        <f t="shared" si="0"/>
        <v>0</v>
      </c>
      <c r="G35" s="18">
        <f t="shared" si="1"/>
        <v>3</v>
      </c>
      <c r="H35" s="26"/>
      <c r="I35" s="32"/>
      <c r="J35" s="33"/>
      <c r="K35" s="34"/>
      <c r="L35" s="35"/>
      <c r="M35" s="36"/>
      <c r="N35" s="37"/>
    </row>
    <row r="36" spans="2:14" ht="15.75" customHeight="1" x14ac:dyDescent="0.3">
      <c r="B36" s="75"/>
      <c r="C36" s="52">
        <v>45</v>
      </c>
      <c r="D36" s="53">
        <v>0</v>
      </c>
      <c r="E36" s="54">
        <v>3</v>
      </c>
      <c r="F36" s="55">
        <f t="shared" si="0"/>
        <v>0</v>
      </c>
      <c r="G36" s="56">
        <f t="shared" si="1"/>
        <v>3</v>
      </c>
      <c r="H36" s="26"/>
      <c r="I36" s="32"/>
      <c r="J36" s="33"/>
      <c r="K36" s="34"/>
      <c r="L36" s="35"/>
      <c r="M36" s="36"/>
      <c r="N36" s="37"/>
    </row>
    <row r="37" spans="2:14" ht="15.75" customHeight="1" x14ac:dyDescent="0.3">
      <c r="B37" s="75"/>
      <c r="C37" s="11">
        <v>50</v>
      </c>
      <c r="D37" s="7">
        <v>0</v>
      </c>
      <c r="E37" s="16">
        <v>3</v>
      </c>
      <c r="F37" s="3">
        <f t="shared" si="0"/>
        <v>0</v>
      </c>
      <c r="G37" s="18">
        <f t="shared" si="1"/>
        <v>3</v>
      </c>
      <c r="H37" s="26"/>
      <c r="I37" s="32"/>
      <c r="J37" s="33"/>
      <c r="K37" s="34"/>
      <c r="L37" s="35"/>
      <c r="M37" s="36"/>
      <c r="N37" s="37"/>
    </row>
    <row r="38" spans="2:14" ht="15.75" customHeight="1" x14ac:dyDescent="0.3">
      <c r="B38" s="75"/>
      <c r="C38" s="52">
        <v>55</v>
      </c>
      <c r="D38" s="53">
        <v>1</v>
      </c>
      <c r="E38" s="54">
        <v>2</v>
      </c>
      <c r="F38" s="55">
        <f t="shared" si="0"/>
        <v>0</v>
      </c>
      <c r="G38" s="56">
        <f t="shared" si="1"/>
        <v>1</v>
      </c>
      <c r="H38" s="26"/>
      <c r="I38" s="32"/>
      <c r="J38" s="33"/>
      <c r="K38" s="34"/>
      <c r="L38" s="35"/>
      <c r="M38" s="36"/>
      <c r="N38" s="37"/>
    </row>
    <row r="39" spans="2:14" ht="15" thickBot="1" x14ac:dyDescent="0.35">
      <c r="B39" s="76"/>
      <c r="C39" s="12">
        <v>0</v>
      </c>
      <c r="D39" s="8">
        <v>1</v>
      </c>
      <c r="E39" s="17">
        <v>2</v>
      </c>
      <c r="F39" s="4">
        <f t="shared" si="0"/>
        <v>0</v>
      </c>
      <c r="G39" s="19">
        <f t="shared" si="1"/>
        <v>1</v>
      </c>
      <c r="H39" s="6"/>
      <c r="I39" s="27"/>
      <c r="J39" s="28"/>
      <c r="K39" s="29"/>
      <c r="L39" s="5"/>
      <c r="M39" s="30"/>
      <c r="N39" s="31"/>
    </row>
    <row r="40" spans="2:14" x14ac:dyDescent="0.3">
      <c r="B40" s="74">
        <v>3</v>
      </c>
      <c r="C40" s="60">
        <v>5</v>
      </c>
      <c r="D40" s="61">
        <v>6</v>
      </c>
      <c r="E40" s="62">
        <v>0</v>
      </c>
      <c r="F40" s="43">
        <f t="shared" si="0"/>
        <v>6</v>
      </c>
      <c r="G40" s="44">
        <f t="shared" si="1"/>
        <v>0</v>
      </c>
      <c r="H40" s="45">
        <f>SUM(F40:F51)</f>
        <v>75</v>
      </c>
      <c r="I40" s="46">
        <f>SUM(G40:G51)</f>
        <v>5</v>
      </c>
      <c r="J40" s="57">
        <v>0.02</v>
      </c>
      <c r="K40" s="67">
        <f>H40*J40</f>
        <v>1.5</v>
      </c>
      <c r="L40" s="59">
        <f>I40*J40</f>
        <v>0.1</v>
      </c>
      <c r="M40" s="66">
        <f>MAX(H40*(1+J40)-(I40*J40),0)</f>
        <v>76.400000000000006</v>
      </c>
      <c r="N40" s="51">
        <f>I40</f>
        <v>5</v>
      </c>
    </row>
    <row r="41" spans="2:14" x14ac:dyDescent="0.3">
      <c r="B41" s="75"/>
      <c r="C41" s="11">
        <v>10</v>
      </c>
      <c r="D41" s="7">
        <v>6</v>
      </c>
      <c r="E41" s="16">
        <v>0</v>
      </c>
      <c r="F41" s="3">
        <f t="shared" si="0"/>
        <v>6</v>
      </c>
      <c r="G41" s="18">
        <f t="shared" si="1"/>
        <v>0</v>
      </c>
      <c r="H41" s="26"/>
      <c r="I41" s="32"/>
      <c r="J41" s="33"/>
      <c r="K41" s="34"/>
      <c r="L41" s="35"/>
      <c r="M41" s="36"/>
      <c r="N41" s="37"/>
    </row>
    <row r="42" spans="2:14" x14ac:dyDescent="0.3">
      <c r="B42" s="75"/>
      <c r="C42" s="52">
        <v>15</v>
      </c>
      <c r="D42" s="53">
        <v>7</v>
      </c>
      <c r="E42" s="54">
        <v>0</v>
      </c>
      <c r="F42" s="55">
        <f t="shared" si="0"/>
        <v>7</v>
      </c>
      <c r="G42" s="56">
        <f t="shared" si="1"/>
        <v>0</v>
      </c>
      <c r="H42" s="26"/>
      <c r="I42" s="32"/>
      <c r="J42" s="33"/>
      <c r="K42" s="34"/>
      <c r="L42" s="35"/>
      <c r="M42" s="36"/>
      <c r="N42" s="37"/>
    </row>
    <row r="43" spans="2:14" x14ac:dyDescent="0.3">
      <c r="B43" s="75"/>
      <c r="C43" s="11">
        <v>20</v>
      </c>
      <c r="D43" s="7">
        <v>8</v>
      </c>
      <c r="E43" s="16">
        <v>0</v>
      </c>
      <c r="F43" s="3">
        <f t="shared" si="0"/>
        <v>8</v>
      </c>
      <c r="G43" s="18">
        <f t="shared" si="1"/>
        <v>0</v>
      </c>
      <c r="H43" s="26"/>
      <c r="I43" s="32"/>
      <c r="J43" s="33"/>
      <c r="K43" s="34"/>
      <c r="L43" s="35"/>
      <c r="M43" s="36"/>
      <c r="N43" s="37"/>
    </row>
    <row r="44" spans="2:14" x14ac:dyDescent="0.3">
      <c r="B44" s="75"/>
      <c r="C44" s="52">
        <v>25</v>
      </c>
      <c r="D44" s="53">
        <v>9</v>
      </c>
      <c r="E44" s="54">
        <v>0</v>
      </c>
      <c r="F44" s="55">
        <f t="shared" si="0"/>
        <v>9</v>
      </c>
      <c r="G44" s="56">
        <f t="shared" si="1"/>
        <v>0</v>
      </c>
      <c r="H44" s="26"/>
      <c r="I44" s="32"/>
      <c r="J44" s="33"/>
      <c r="K44" s="34"/>
      <c r="L44" s="35"/>
      <c r="M44" s="36"/>
      <c r="N44" s="37"/>
    </row>
    <row r="45" spans="2:14" x14ac:dyDescent="0.3">
      <c r="B45" s="75"/>
      <c r="C45" s="11">
        <v>30</v>
      </c>
      <c r="D45" s="7">
        <v>10</v>
      </c>
      <c r="E45" s="16">
        <v>0</v>
      </c>
      <c r="F45" s="3">
        <f t="shared" si="0"/>
        <v>10</v>
      </c>
      <c r="G45" s="18">
        <f t="shared" si="1"/>
        <v>0</v>
      </c>
      <c r="H45" s="26"/>
      <c r="I45" s="32"/>
      <c r="J45" s="33"/>
      <c r="K45" s="34"/>
      <c r="L45" s="35"/>
      <c r="M45" s="36"/>
      <c r="N45" s="37"/>
    </row>
    <row r="46" spans="2:14" x14ac:dyDescent="0.3">
      <c r="B46" s="75"/>
      <c r="C46" s="52">
        <v>35</v>
      </c>
      <c r="D46" s="53">
        <v>10</v>
      </c>
      <c r="E46" s="54">
        <v>0</v>
      </c>
      <c r="F46" s="55">
        <f t="shared" si="0"/>
        <v>10</v>
      </c>
      <c r="G46" s="56">
        <f t="shared" si="1"/>
        <v>0</v>
      </c>
      <c r="H46" s="26"/>
      <c r="I46" s="32"/>
      <c r="J46" s="33"/>
      <c r="K46" s="34"/>
      <c r="L46" s="35"/>
      <c r="M46" s="36"/>
      <c r="N46" s="37"/>
    </row>
    <row r="47" spans="2:14" x14ac:dyDescent="0.3">
      <c r="B47" s="75"/>
      <c r="C47" s="11">
        <v>40</v>
      </c>
      <c r="D47" s="7">
        <v>10</v>
      </c>
      <c r="E47" s="16">
        <v>0</v>
      </c>
      <c r="F47" s="3">
        <f t="shared" si="0"/>
        <v>10</v>
      </c>
      <c r="G47" s="18">
        <f t="shared" si="1"/>
        <v>0</v>
      </c>
      <c r="H47" s="26"/>
      <c r="I47" s="32"/>
      <c r="J47" s="33"/>
      <c r="K47" s="34"/>
      <c r="L47" s="35"/>
      <c r="M47" s="36"/>
      <c r="N47" s="37"/>
    </row>
    <row r="48" spans="2:14" x14ac:dyDescent="0.3">
      <c r="B48" s="75"/>
      <c r="C48" s="52">
        <v>45</v>
      </c>
      <c r="D48" s="53">
        <v>9</v>
      </c>
      <c r="E48" s="54">
        <v>0</v>
      </c>
      <c r="F48" s="55">
        <f t="shared" si="0"/>
        <v>9</v>
      </c>
      <c r="G48" s="56">
        <f t="shared" si="1"/>
        <v>0</v>
      </c>
      <c r="H48" s="26"/>
      <c r="I48" s="32"/>
      <c r="J48" s="33"/>
      <c r="K48" s="34"/>
      <c r="L48" s="35"/>
      <c r="M48" s="36"/>
      <c r="N48" s="37"/>
    </row>
    <row r="49" spans="2:27" x14ac:dyDescent="0.3">
      <c r="B49" s="75"/>
      <c r="C49" s="11">
        <v>50</v>
      </c>
      <c r="D49" s="7">
        <v>0</v>
      </c>
      <c r="E49" s="16">
        <v>1</v>
      </c>
      <c r="F49" s="3">
        <f t="shared" si="0"/>
        <v>0</v>
      </c>
      <c r="G49" s="18">
        <f t="shared" si="1"/>
        <v>1</v>
      </c>
      <c r="H49" s="26"/>
      <c r="I49" s="32"/>
      <c r="J49" s="33"/>
      <c r="K49" s="34"/>
      <c r="L49" s="35"/>
      <c r="M49" s="36"/>
      <c r="N49" s="37"/>
    </row>
    <row r="50" spans="2:27" x14ac:dyDescent="0.3">
      <c r="B50" s="75"/>
      <c r="C50" s="52">
        <v>55</v>
      </c>
      <c r="D50" s="53">
        <v>0</v>
      </c>
      <c r="E50" s="54">
        <v>2</v>
      </c>
      <c r="F50" s="55">
        <f t="shared" si="0"/>
        <v>0</v>
      </c>
      <c r="G50" s="56">
        <f t="shared" si="1"/>
        <v>2</v>
      </c>
      <c r="H50" s="26"/>
      <c r="I50" s="32"/>
      <c r="J50" s="33"/>
      <c r="K50" s="34"/>
      <c r="L50" s="35"/>
      <c r="M50" s="36"/>
      <c r="N50" s="37"/>
    </row>
    <row r="51" spans="2:27" ht="15" thickBot="1" x14ac:dyDescent="0.35">
      <c r="B51" s="76"/>
      <c r="C51" s="12">
        <v>0</v>
      </c>
      <c r="D51" s="8">
        <v>1</v>
      </c>
      <c r="E51" s="17">
        <v>3</v>
      </c>
      <c r="F51" s="4">
        <f t="shared" si="0"/>
        <v>0</v>
      </c>
      <c r="G51" s="19">
        <f t="shared" si="1"/>
        <v>2</v>
      </c>
      <c r="H51" s="6"/>
      <c r="I51" s="27"/>
      <c r="J51" s="28"/>
      <c r="K51" s="29"/>
      <c r="L51" s="5"/>
      <c r="M51" s="30"/>
      <c r="N51" s="31"/>
    </row>
    <row r="52" spans="2:27" ht="15" thickBot="1" x14ac:dyDescent="0.35">
      <c r="L52" s="38" t="s">
        <v>11</v>
      </c>
      <c r="M52" s="63">
        <f>SUM(M16:M51)</f>
        <v>103.60000000000001</v>
      </c>
      <c r="N52" s="64">
        <f>SUM(N16:N51)</f>
        <v>30</v>
      </c>
    </row>
    <row r="53" spans="2:27" x14ac:dyDescent="0.3">
      <c r="Z53" s="1"/>
      <c r="AA53" s="1"/>
    </row>
    <row r="54" spans="2:27" x14ac:dyDescent="0.3">
      <c r="Z54" s="1"/>
      <c r="AA54" s="1"/>
    </row>
    <row r="55" spans="2:27" x14ac:dyDescent="0.3">
      <c r="Z55" s="1"/>
      <c r="AA55" s="1"/>
    </row>
    <row r="56" spans="2:27" x14ac:dyDescent="0.3">
      <c r="Z56" s="1"/>
      <c r="AA56" s="1"/>
    </row>
    <row r="57" spans="2:27" x14ac:dyDescent="0.3">
      <c r="Z57" s="1"/>
      <c r="AA57" s="1"/>
    </row>
    <row r="58" spans="2:27" x14ac:dyDescent="0.3">
      <c r="Z58" s="1"/>
      <c r="AA58" s="1"/>
    </row>
    <row r="59" spans="2:27" x14ac:dyDescent="0.3">
      <c r="Z59" s="1"/>
      <c r="AA59" s="1"/>
    </row>
    <row r="60" spans="2:27" x14ac:dyDescent="0.3">
      <c r="Z60" s="1"/>
      <c r="AA60" s="1"/>
    </row>
    <row r="61" spans="2:27" x14ac:dyDescent="0.3">
      <c r="Z61" s="1"/>
      <c r="AA61" s="1"/>
    </row>
    <row r="62" spans="2:27" x14ac:dyDescent="0.3">
      <c r="Z62" s="1"/>
      <c r="AA62" s="1"/>
    </row>
    <row r="63" spans="2:27" x14ac:dyDescent="0.3">
      <c r="Z63" s="1"/>
      <c r="AA63" s="1"/>
    </row>
  </sheetData>
  <mergeCells count="13">
    <mergeCell ref="B2:N2"/>
    <mergeCell ref="B40:B51"/>
    <mergeCell ref="F14:G14"/>
    <mergeCell ref="M14:N14"/>
    <mergeCell ref="H14:I14"/>
    <mergeCell ref="D14:E14"/>
    <mergeCell ref="B16:B27"/>
    <mergeCell ref="B28:B39"/>
    <mergeCell ref="B3:N3"/>
    <mergeCell ref="B5:N5"/>
    <mergeCell ref="B7:N7"/>
    <mergeCell ref="B9:N9"/>
    <mergeCell ref="B11:N11"/>
  </mergeCells>
  <pageMargins left="0.7" right="0.7" top="0.75" bottom="0.75" header="0.3" footer="0.3"/>
  <pageSetup scale="31" orientation="portrait" r:id="rId1"/>
  <colBreaks count="1" manualBreakCount="1">
    <brk id="15"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SODocument" ma:contentTypeID="0x0101000BEF1A1EAF553945AAFC1DE188AA7EC100496CDC402DE9B8469629C69FFFFA4218" ma:contentTypeVersion="40" ma:contentTypeDescription="" ma:contentTypeScope="" ma:versionID="c3d34afea54ce30cf9168e25f1a6ad8e">
  <xsd:schema xmlns:xsd="http://www.w3.org/2001/XMLSchema" xmlns:xs="http://www.w3.org/2001/XMLSchema" xmlns:p="http://schemas.microsoft.com/office/2006/metadata/properties" xmlns:ns2="2613f182-e424-487f-ac7f-33bed2fc986a" xmlns:ns3="5bcbeff6-7c02-4b0f-b125-f1b3d566cc14" targetNamespace="http://schemas.microsoft.com/office/2006/metadata/properties" ma:root="true" ma:fieldsID="761fcbc06cfbfec19e2d54763cf44b02" ns2:_="" ns3:_="">
    <xsd:import namespace="2613f182-e424-487f-ac7f-33bed2fc986a"/>
    <xsd:import namespace="5bcbeff6-7c02-4b0f-b125-f1b3d566cc14"/>
    <xsd:element name="properties">
      <xsd:complexType>
        <xsd:sequence>
          <xsd:element name="documentManagement">
            <xsd:complexType>
              <xsd:all>
                <xsd:element ref="ns2:ISODescription" minOccurs="0"/>
                <xsd:element ref="ns3:Document_x0020_Type" minOccurs="0"/>
                <xsd:element ref="ns2:ISOSummary" minOccurs="0"/>
                <xsd:element ref="ns2:PostDate" minOccurs="0"/>
                <xsd:element ref="ns2:ExpireDate" minOccurs="0"/>
                <xsd:element ref="ns2:ISOOwner" minOccurs="0"/>
                <xsd:element ref="ns2:OriginalUri" minOccurs="0"/>
                <xsd:element ref="ns2:Important" minOccurs="0"/>
                <xsd:element ref="ns2:ISOGroupSequence" minOccurs="0"/>
                <xsd:element ref="ns3:Orig_x0020_Post_x0020_Date" minOccurs="0"/>
                <xsd:element ref="ns3:Market_x0020_Notice" minOccurs="0"/>
                <xsd:element ref="ns3:News_x0020_Release" minOccurs="0"/>
                <xsd:element ref="ns2:ISOArchived" minOccurs="0"/>
                <xsd:element ref="ns2:Content_x0020_Administrator" minOccurs="0"/>
                <xsd:element ref="ns2:Content_x0020_Owner" minOccurs="0"/>
                <xsd:element ref="ns2:ISOContributor" minOccurs="0"/>
                <xsd:element ref="ns3:ContentReviewInterval" minOccurs="0"/>
                <xsd:element ref="ns3:CrawlableUniqueID" minOccurs="0"/>
                <xsd:element ref="ns3:ParentISOGroups" minOccurs="0"/>
                <xsd:element ref="ns3:IsDisabled" minOccurs="0"/>
                <xsd:element ref="ns2:IsPublished" minOccurs="0"/>
                <xsd:element ref="ns2:ISOExtract" minOccurs="0"/>
                <xsd:element ref="ns2:TaxCatchAllLabel" minOccurs="0"/>
                <xsd:element ref="ns2:ISOGroupTaxHTField0" minOccurs="0"/>
                <xsd:element ref="ns2:ISOArchiveTaxHTField0" minOccurs="0"/>
                <xsd:element ref="ns2:ISOKeywordsTaxHTField0" minOccurs="0"/>
                <xsd:element ref="ns2:TaxCatchAll" minOccurs="0"/>
                <xsd:element ref="ns2:ISOTopicTaxHTField0" minOccurs="0"/>
                <xsd:element ref="ns2:SharedWithUsers" minOccurs="0"/>
                <xsd:element ref="ns2:m9e70a6096144fc698577b786817f2b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3f182-e424-487f-ac7f-33bed2fc986a" elementFormDefault="qualified">
    <xsd:import namespace="http://schemas.microsoft.com/office/2006/documentManagement/types"/>
    <xsd:import namespace="http://schemas.microsoft.com/office/infopath/2007/PartnerControls"/>
    <xsd:element name="ISODescription" ma:index="2" nillable="true" ma:displayName="ISODescription" ma:internalName="ISODescription" ma:readOnly="false">
      <xsd:simpleType>
        <xsd:restriction base="dms:Unknown"/>
      </xsd:simpleType>
    </xsd:element>
    <xsd:element name="ISOSummary" ma:index="4" nillable="true" ma:displayName="ISOSummary" ma:internalName="ISOSummary" ma:readOnly="false">
      <xsd:simpleType>
        <xsd:restriction base="dms:Unknown"/>
      </xsd:simpleType>
    </xsd:element>
    <xsd:element name="PostDate" ma:index="5" nillable="true" ma:displayName="PostDate" ma:default="[today]" ma:format="DateTime" ma:indexed="true" ma:internalName="PostDate" ma:readOnly="false">
      <xsd:simpleType>
        <xsd:restriction base="dms:DateTime"/>
      </xsd:simpleType>
    </xsd:element>
    <xsd:element name="ExpireDate" ma:index="6" nillable="true" ma:displayName="ExpireDate" ma:format="DateTime" ma:internalName="ExpireDate" ma:readOnly="false">
      <xsd:simpleType>
        <xsd:restriction base="dms:DateTime"/>
      </xsd:simpleType>
    </xsd:element>
    <xsd:element name="ISOOwner" ma:index="7" nillable="true" ma:displayName="ISOOwner" ma:internalName="ISOOwner" ma:readOnly="false">
      <xsd:simpleType>
        <xsd:restriction base="dms:Text">
          <xsd:maxLength value="255"/>
        </xsd:restriction>
      </xsd:simpleType>
    </xsd:element>
    <xsd:element name="OriginalUri" ma:index="8" nillable="true" ma:displayName="OriginalUri" ma:format="Hyperlink" ma:internalName="OriginalUri"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Important" ma:index="9" nillable="true" ma:displayName="Important" ma:default="0" ma:internalName="Important" ma:readOnly="false">
      <xsd:simpleType>
        <xsd:restriction base="dms:Boolean"/>
      </xsd:simpleType>
    </xsd:element>
    <xsd:element name="ISOGroupSequence" ma:index="10" nillable="true" ma:displayName="ISOGroupSequence" ma:internalName="ISOGroupSequence" ma:readOnly="false">
      <xsd:simpleType>
        <xsd:restriction base="dms:Text">
          <xsd:maxLength value="255"/>
        </xsd:restriction>
      </xsd:simpleType>
    </xsd:element>
    <xsd:element name="ISOArchived" ma:index="14" nillable="true" ma:displayName="ISOArchived" ma:default="Not Archived" ma:format="Dropdown" ma:internalName="ISOArchived" ma:readOnly="false">
      <xsd:simpleType>
        <xsd:restriction base="dms:Choice">
          <xsd:enumeration value="Not Archived"/>
          <xsd:enumeration value="Archived"/>
        </xsd:restriction>
      </xsd:simpleType>
    </xsd:element>
    <xsd:element name="Content_x0020_Administrator" ma:index="17" nillable="true" ma:displayName="Content Administrator" ma:list="UserInfo" ma:SearchPeopleOnly="false" ma:SharePointGroup="0" ma:internalName="Content_x0020_Administr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_x0020_Owner" ma:index="18" nillable="true" ma:displayName="Content Owner" ma:list="UserInfo" ma:SearchPeopleOnly="false" ma:SharePointGroup="0" ma:internalName="Content_x0020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OContributor" ma:index="19" nillable="true" ma:displayName="ISOContributor" ma:list="UserInfo" ma:SearchPeopleOnly="false" ma:SharePointGroup="0" ma:internalName="ISO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Published" ma:index="24" nillable="true" ma:displayName="IsPublished" ma:default="0" ma:description="Flag to indicate whether the document has been approved through new Publisher tool or not" ma:internalName="IsPublished" ma:readOnly="false">
      <xsd:simpleType>
        <xsd:restriction base="dms:Boolean"/>
      </xsd:simpleType>
    </xsd:element>
    <xsd:element name="ISOExtract" ma:index="25" nillable="true" ma:displayName="ISOExtract" ma:internalName="ISOExtract" ma:readOnly="false">
      <xsd:simpleType>
        <xsd:restriction base="dms:Unknown"/>
      </xsd:simpleType>
    </xsd:element>
    <xsd:element name="TaxCatchAllLabel" ma:index="28" nillable="true" ma:displayName="Taxonomy Catch All Column1" ma:description="" ma:hidden="true" ma:list="{ef3b6637-042e-488b-9cf7-bd5a816f7221}" ma:internalName="TaxCatchAllLabel" ma:readOnly="true" ma:showField="CatchAllDataLabel"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GroupTaxHTField0" ma:index="30" nillable="true" ma:taxonomy="true" ma:internalName="ISOGroupTaxHTField0" ma:taxonomyFieldName="ISOGroup" ma:displayName="ISOGroup" ma:readOnly="false" ma:fieldId="{b67c8e13-1d6a-45e8-8db6-8efbcafcd0a3}" ma:taxonomyMulti="true" ma:sspId="fd729072-e730-4317-b4a5-200041a3a517" ma:termSetId="b835cdeb-c095-4ae2-9fca-ec02f71e762a" ma:anchorId="00000000-0000-0000-0000-000000000000" ma:open="true" ma:isKeyword="false">
      <xsd:complexType>
        <xsd:sequence>
          <xsd:element ref="pc:Terms" minOccurs="0" maxOccurs="1"/>
        </xsd:sequence>
      </xsd:complexType>
    </xsd:element>
    <xsd:element name="ISOArchiveTaxHTField0" ma:index="31" nillable="true" ma:displayName="ISOArchive_0" ma:hidden="true" ma:internalName="ISOArchiveTaxHTField0" ma:readOnly="false">
      <xsd:simpleType>
        <xsd:restriction base="dms:Note"/>
      </xsd:simpleType>
    </xsd:element>
    <xsd:element name="ISOKeywordsTaxHTField0" ma:index="32" nillable="true" ma:taxonomy="true" ma:internalName="ISOKeywordsTaxHTField0" ma:taxonomyFieldName="ISOKeywords" ma:displayName="ISOKeywords" ma:readOnly="false" ma:default="" ma:fieldId="{2a74c698-3827-4529-8bb2-fe7971c780f4}" ma:taxonomyMulti="true" ma:sspId="fd729072-e730-4317-b4a5-200041a3a517" ma:termSetId="99f719f8-1404-42a4-ac5f-6dcebb522342" ma:anchorId="00000000-0000-0000-0000-000000000000" ma:open="true" ma:isKeyword="false">
      <xsd:complexType>
        <xsd:sequence>
          <xsd:element ref="pc:Terms" minOccurs="0" maxOccurs="1"/>
        </xsd:sequence>
      </xsd:complexType>
    </xsd:element>
    <xsd:element name="TaxCatchAll" ma:index="33" nillable="true" ma:displayName="Taxonomy Catch All Column" ma:description="" ma:hidden="true" ma:list="{ef3b6637-042e-488b-9cf7-bd5a816f7221}" ma:internalName="TaxCatchAll" ma:readOnly="false" ma:showField="CatchAllData"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TopicTaxHTField0" ma:index="35" nillable="true" ma:taxonomy="true" ma:internalName="ISOTopicTaxHTField0" ma:taxonomyFieldName="ISOTopic" ma:displayName="ISOTopic" ma:readOnly="false" ma:default="" ma:fieldId="{449bdcbd-7f52-4d67-ad6a-365e07f6853e}" ma:sspId="fd729072-e730-4317-b4a5-200041a3a517" ma:termSetId="f0be43a1-0042-4a32-a693-518fcc2cb642" ma:anchorId="00000000-0000-0000-0000-000000000000" ma:open="true" ma:isKeyword="false">
      <xsd:complexType>
        <xsd:sequence>
          <xsd:element ref="pc:Terms" minOccurs="0" maxOccurs="1"/>
        </xsd:sequence>
      </xsd:complexType>
    </xsd:element>
    <xsd:element name="SharedWithUsers" ma:index="36"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9e70a6096144fc698577b786817f2be" ma:index="37" nillable="true" ma:taxonomy="true" ma:internalName="m9e70a6096144fc698577b786817f2be" ma:taxonomyFieldName="ISOArchive" ma:displayName="ISOArchive" ma:default="" ma:fieldId="{69e70a60-9614-4fc6-9857-7b786817f2be}" ma:sspId="fd729072-e730-4317-b4a5-200041a3a517" ma:termSetId="8d20272c-4e49-4ec7-8306-7ffc8b7ce91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bcbeff6-7c02-4b0f-b125-f1b3d566cc14" elementFormDefault="qualified">
    <xsd:import namespace="http://schemas.microsoft.com/office/2006/documentManagement/types"/>
    <xsd:import namespace="http://schemas.microsoft.com/office/infopath/2007/PartnerControls"/>
    <xsd:element name="Document_x0020_Type" ma:index="3" nillable="true" ma:displayName="Content Type" ma:format="Dropdown" ma:indexed="true" ma:internalName="Document_x0020_Type" ma:readOnly="false">
      <xsd:simpleType>
        <xsd:restriction base="dms:Choice">
          <xsd:enumeration value="Agenda"/>
          <xsd:enumeration value="Agreement"/>
          <xsd:enumeration value="Amendment"/>
          <xsd:enumeration value="Answer"/>
          <xsd:enumeration value="Audio"/>
          <xsd:enumeration value="Biography"/>
          <xsd:enumeration value="Business Practice Manual"/>
          <xsd:enumeration value="Calendar"/>
          <xsd:enumeration value="Comment"/>
          <xsd:enumeration value="Contract"/>
          <xsd:enumeration value="Decision"/>
          <xsd:enumeration value="Fast Facts"/>
          <xsd:enumeration value="FAQ"/>
          <xsd:enumeration value="Filing"/>
          <xsd:enumeration value="Form/Template"/>
          <xsd:enumeration value="Guide"/>
          <xsd:enumeration value="Market Notice"/>
          <xsd:enumeration value="Memorandum"/>
          <xsd:enumeration value="Minutes"/>
          <xsd:enumeration value="Motion"/>
          <xsd:enumeration value="News Release"/>
          <xsd:enumeration value="Opinion"/>
          <xsd:enumeration value="Order"/>
          <xsd:enumeration value="Paper"/>
          <xsd:enumeration value="Plan"/>
          <xsd:enumeration value="Policy"/>
          <xsd:enumeration value="Presentation"/>
          <xsd:enumeration value="Procedure"/>
          <xsd:enumeration value="Proposal"/>
          <xsd:enumeration value="Publication"/>
          <xsd:enumeration value="Rates"/>
          <xsd:enumeration value="Release Notes"/>
          <xsd:enumeration value="Requirement"/>
          <xsd:enumeration value="Report"/>
          <xsd:enumeration value="Response"/>
          <xsd:enumeration value="Schedule"/>
          <xsd:enumeration value="Standard"/>
          <xsd:enumeration value="Study"/>
          <xsd:enumeration value="Tariff"/>
          <xsd:enumeration value="Technical Bulletin"/>
          <xsd:enumeration value="Technical Documentation"/>
          <xsd:enumeration value="Testimony"/>
        </xsd:restriction>
      </xsd:simpleType>
    </xsd:element>
    <xsd:element name="Orig_x0020_Post_x0020_Date" ma:index="11" nillable="true" ma:displayName="Orig Post Date" ma:description="Original posting date" ma:format="DateTime" ma:internalName="Orig_x0020_Post_x0020_Date" ma:readOnly="false">
      <xsd:simpleType>
        <xsd:restriction base="dms:DateTime"/>
      </xsd:simpleType>
    </xsd:element>
    <xsd:element name="Market_x0020_Notice" ma:index="12" nillable="true" ma:displayName="Market Notice" ma:default="0" ma:internalName="Market_x0020_Notice" ma:readOnly="false">
      <xsd:simpleType>
        <xsd:restriction base="dms:Boolean"/>
      </xsd:simpleType>
    </xsd:element>
    <xsd:element name="News_x0020_Release" ma:index="13" nillable="true" ma:displayName="News Release" ma:default="0" ma:indexed="true" ma:internalName="News_x0020_Release" ma:readOnly="false">
      <xsd:simpleType>
        <xsd:restriction base="dms:Boolean"/>
      </xsd:simpleType>
    </xsd:element>
    <xsd:element name="ContentReviewInterval" ma:index="20" nillable="true" ma:displayName="ContentReviewInterval" ma:default="24" ma:format="Dropdown" ma:internalName="ContentReviewInterval" ma:readOnly="false">
      <xsd:simpleType>
        <xsd:restriction base="dms:Choice">
          <xsd:enumeration value="0"/>
          <xsd:enumeration value="1"/>
          <xsd:enumeration value="3"/>
          <xsd:enumeration value="6"/>
          <xsd:enumeration value="12"/>
          <xsd:enumeration value="24"/>
        </xsd:restriction>
      </xsd:simpleType>
    </xsd:element>
    <xsd:element name="CrawlableUniqueID" ma:index="21" nillable="true" ma:displayName="CrawlableUniqueID" ma:indexed="true" ma:internalName="CrawlableUniqueID" ma:readOnly="false">
      <xsd:simpleType>
        <xsd:restriction base="dms:Unknown"/>
      </xsd:simpleType>
    </xsd:element>
    <xsd:element name="ParentISOGroups" ma:index="22" nillable="true" ma:displayName="ParentISOGroups" ma:internalName="ParentISOGroups" ma:readOnly="false">
      <xsd:simpleType>
        <xsd:restriction base="dms:Unknown"/>
      </xsd:simpleType>
    </xsd:element>
    <xsd:element name="IsDisabled" ma:index="23" nillable="true" ma:displayName="IsDisabled" ma:default="0" ma:internalName="IsDisabled" ma:readOnly="fals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file>

<file path=customXml/item3.xml><?xml version="1.0" encoding="utf-8"?>
<p:properties xmlns:p="http://schemas.microsoft.com/office/2006/metadata/properties" xmlns:xsi="http://www.w3.org/2001/XMLSchema-instance" xmlns:pc="http://schemas.microsoft.com/office/infopath/2007/PartnerControls">
  <documentManagement>
    <ISOKeywordsTaxHTField0 xmlns="2613f182-e424-487f-ac7f-33bed2fc986a">
      <Terms xmlns="http://schemas.microsoft.com/office/infopath/2007/PartnerControls">
        <TermInfo xmlns="http://schemas.microsoft.com/office/infopath/2007/PartnerControls">
          <TermName xmlns="http://schemas.microsoft.com/office/infopath/2007/PartnerControls">Meter</TermName>
          <TermId xmlns="http://schemas.microsoft.com/office/infopath/2007/PartnerControls">6715116d-52d8-4ee4-8671-7f44184eb865</TermId>
        </TermInfo>
        <TermInfo xmlns="http://schemas.microsoft.com/office/infopath/2007/PartnerControls">
          <TermName xmlns="http://schemas.microsoft.com/office/infopath/2007/PartnerControls">Meter Data Submission</TermName>
          <TermId xmlns="http://schemas.microsoft.com/office/infopath/2007/PartnerControls">88d1f6e5-5dcf-4ad0-8503-0cfb1784e387</TermId>
        </TermInfo>
        <TermInfo xmlns="http://schemas.microsoft.com/office/infopath/2007/PartnerControls">
          <TermName xmlns="http://schemas.microsoft.com/office/infopath/2007/PartnerControls">meter data</TermName>
          <TermId xmlns="http://schemas.microsoft.com/office/infopath/2007/PartnerControls">82e40754-a3d1-4395-bcc0-0f5bf303bd05</TermId>
        </TermInfo>
      </Terms>
    </ISOKeywordsTaxHTField0>
    <TaxCatchAll xmlns="2613f182-e424-487f-ac7f-33bed2fc986a">
      <Value>369</Value>
      <Value>5954</Value>
      <Value>5959</Value>
      <Value>3151</Value>
      <Value>1</Value>
    </TaxCatchAll>
    <Important xmlns="2613f182-e424-487f-ac7f-33bed2fc986a">false</Important>
    <ISOGroupTaxHTField0 xmlns="2613f182-e424-487f-ac7f-33bed2fc986a">
      <Terms xmlns="http://schemas.microsoft.com/office/infopath/2007/PartnerControls"/>
    </ISOGroupTaxHTField0>
    <PostDate xmlns="2613f182-e424-487f-ac7f-33bed2fc986a">2020-04-16T22:55:26+00:00</PostDate>
    <ExpireDate xmlns="2613f182-e424-487f-ac7f-33bed2fc986a" xsi:nil="true"/>
    <Content_x0020_Owner xmlns="2613f182-e424-487f-ac7f-33bed2fc986a">
      <UserInfo>
        <DisplayName>Kasparian, Kenneth</DisplayName>
        <AccountId>215</AccountId>
        <AccountType/>
      </UserInfo>
    </Content_x0020_Owner>
    <ISOContributor xmlns="2613f182-e424-487f-ac7f-33bed2fc986a">
      <UserInfo>
        <DisplayName>Scholz, Michael</DisplayName>
        <AccountId>452</AccountId>
        <AccountType/>
      </UserInfo>
    </ISOContributor>
    <IsPublished xmlns="2613f182-e424-487f-ac7f-33bed2fc986a">true</IsPublished>
    <m9e70a6096144fc698577b786817f2be xmlns="2613f182-e424-487f-ac7f-33bed2fc986a">
      <Terms xmlns="http://schemas.microsoft.com/office/infopath/2007/PartnerControls">
        <TermInfo xmlns="http://schemas.microsoft.com/office/infopath/2007/PartnerControls">
          <TermName xmlns="http://schemas.microsoft.com/office/infopath/2007/PartnerControls">Not Archived</TermName>
          <TermId xmlns="http://schemas.microsoft.com/office/infopath/2007/PartnerControls">d4ac4999-fa66-470b-a400-7ab6671d1fab</TermId>
        </TermInfo>
      </Terms>
    </m9e70a6096144fc698577b786817f2be>
    <ISOExtract xmlns="2613f182-e424-487f-ac7f-33bed2fc986a" xsi:nil="true"/>
    <ISOArchiveTaxHTField0 xmlns="2613f182-e424-487f-ac7f-33bed2fc986a" xsi:nil="true"/>
    <OriginalUri xmlns="2613f182-e424-487f-ac7f-33bed2fc986a">
      <Url xsi:nil="true"/>
      <Description xsi:nil="true"/>
    </OriginalUri>
    <ISODescription xmlns="2613f182-e424-487f-ac7f-33bed2fc986a" xsi:nil="true"/>
    <Content_x0020_Administrator xmlns="2613f182-e424-487f-ac7f-33bed2fc986a">
      <UserInfo>
        <DisplayName>Scholz, Michael</DisplayName>
        <AccountId>452</AccountId>
        <AccountType/>
      </UserInfo>
    </Content_x0020_Administrator>
    <ISOTopicTaxHTField0 xmlns="2613f182-e424-487f-ac7f-33bed2fc986a">
      <Terms xmlns="http://schemas.microsoft.com/office/infopath/2007/PartnerControls">
        <TermInfo xmlns="http://schemas.microsoft.com/office/infopath/2007/PartnerControls">
          <TermName xmlns="http://schemas.microsoft.com/office/infopath/2007/PartnerControls">Release planning</TermName>
          <TermId xmlns="http://schemas.microsoft.com/office/infopath/2007/PartnerControls">6a79a80e-d28b-42d1-92b3-263c07a6a53e</TermId>
        </TermInfo>
      </Terms>
    </ISOTopicTaxHTField0>
    <ISOArchived xmlns="2613f182-e424-487f-ac7f-33bed2fc986a">Not Archived</ISOArchived>
    <ISOGroupSequence xmlns="2613f182-e424-487f-ac7f-33bed2fc986a" xsi:nil="true"/>
    <ISOOwner xmlns="2613f182-e424-487f-ac7f-33bed2fc986a">Kasparian, Kenneth</ISOOwner>
    <ISOSummary xmlns="2613f182-e424-487f-ac7f-33bed2fc986a">Example Worsheet for Gross Load and EBTMP Meter Data Calculation by SCME</ISOSummary>
    <Market_x0020_Notice xmlns="5bcbeff6-7c02-4b0f-b125-f1b3d566cc14">false</Market_x0020_Notice>
    <Document_x0020_Type xmlns="5bcbeff6-7c02-4b0f-b125-f1b3d566cc14">FAQ</Document_x0020_Type>
    <News_x0020_Release xmlns="5bcbeff6-7c02-4b0f-b125-f1b3d566cc14">false</News_x0020_Release>
    <ParentISOGroups xmlns="5bcbeff6-7c02-4b0f-b125-f1b3d566cc14">Excess behind the meter production - implementation|14a65099-a6d1-4240-895c-ca8a3b997dcf</ParentISOGroups>
    <Orig_x0020_Post_x0020_Date xmlns="5bcbeff6-7c02-4b0f-b125-f1b3d566cc14">2020-04-16T22:50:32+00:00</Orig_x0020_Post_x0020_Date>
    <ContentReviewInterval xmlns="5bcbeff6-7c02-4b0f-b125-f1b3d566cc14">24</ContentReviewInterval>
    <IsDisabled xmlns="5bcbeff6-7c02-4b0f-b125-f1b3d566cc14">false</IsDisabled>
    <CrawlableUniqueID xmlns="5bcbeff6-7c02-4b0f-b125-f1b3d566cc14">131533b0-d487-4549-8beb-cfa622ac02a1</CrawlableUniqueID>
  </documentManagement>
</p:properties>
</file>

<file path=customXml/itemProps1.xml><?xml version="1.0" encoding="utf-8"?>
<ds:datastoreItem xmlns:ds="http://schemas.openxmlformats.org/officeDocument/2006/customXml" ds:itemID="{93FDC3C2-34BC-4B86-83E9-8A55AB7A0C54}"/>
</file>

<file path=customXml/itemProps2.xml><?xml version="1.0" encoding="utf-8"?>
<ds:datastoreItem xmlns:ds="http://schemas.openxmlformats.org/officeDocument/2006/customXml" ds:itemID="{50B3A10B-41B7-4AD2-B7AB-6E4B7F9DFC35}"/>
</file>

<file path=customXml/itemProps3.xml><?xml version="1.0" encoding="utf-8"?>
<ds:datastoreItem xmlns:ds="http://schemas.openxmlformats.org/officeDocument/2006/customXml" ds:itemID="{FAF3ACDD-2A0B-4E82-8D10-CCE1B6757CB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Frequently Asked Questions - Scheduling Coordinator Meter Entity Gross Load Calculation Example</dc:title>
  <dc:creator>ISO</dc:creator>
  <cp:lastModifiedBy>Scholz, Michael</cp:lastModifiedBy>
  <dcterms:created xsi:type="dcterms:W3CDTF">2020-04-03T18:07:32Z</dcterms:created>
  <dcterms:modified xsi:type="dcterms:W3CDTF">2020-04-16T22:14:44Z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0x0101000BEF1A1EAF553945AAFC1DE188AA7EC100496CDC402DE9B8469629C69FFFFA4218</vt:lpwstr>
  </property>
  <property fmtid="{D5CDD505-2E9C-101B-9397-08002B2CF9AE}" pid="3" name="ISOArchive">
    <vt:lpwstr>1;#Not Archived|d4ac4999-fa66-470b-a400-7ab6671d1fab</vt:lpwstr>
  </property>
  <property fmtid="{D5CDD505-2E9C-101B-9397-08002B2CF9AE}" pid="4" name="ISOGroup">
    <vt:lpwstr/>
  </property>
  <property fmtid="{D5CDD505-2E9C-101B-9397-08002B2CF9AE}" pid="5" name="ISOTopic">
    <vt:lpwstr>369;#Release planning|6a79a80e-d28b-42d1-92b3-263c07a6a53e</vt:lpwstr>
  </property>
  <property fmtid="{D5CDD505-2E9C-101B-9397-08002B2CF9AE}" pid="6" name="ISOKeywords">
    <vt:lpwstr>3151;#Meter|6715116d-52d8-4ee4-8671-7f44184eb865;#5959;#Meter Data Submission|88d1f6e5-5dcf-4ad0-8503-0cfb1784e387;#5954;#meter data|82e40754-a3d1-4395-bcc0-0f5bf303bd05</vt:lpwstr>
  </property>
</Properties>
</file>