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9900" activeTab="1"/>
  </bookViews>
  <sheets>
    <sheet name="WITH_OASIS" sheetId="4" r:id="rId1"/>
    <sheet name="WITH_FULL_PRECISIO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4" l="1"/>
  <c r="I6" i="4"/>
  <c r="J5" i="4"/>
  <c r="I5" i="4"/>
  <c r="J4" i="4"/>
  <c r="I4" i="4"/>
  <c r="A19" i="4" l="1"/>
  <c r="A26" i="4" s="1"/>
  <c r="B19" i="4"/>
  <c r="B26" i="4" s="1"/>
  <c r="J6" i="3"/>
  <c r="I6" i="3"/>
  <c r="J5" i="3"/>
  <c r="I5" i="3"/>
  <c r="J4" i="3"/>
  <c r="I4" i="3"/>
  <c r="B19" i="3" l="1"/>
  <c r="B26" i="3" s="1"/>
  <c r="A19" i="3"/>
  <c r="A26" i="3" s="1"/>
</calcChain>
</file>

<file path=xl/sharedStrings.xml><?xml version="1.0" encoding="utf-8"?>
<sst xmlns="http://schemas.openxmlformats.org/spreadsheetml/2006/main" count="99" uniqueCount="41">
  <si>
    <t>INPUTS</t>
  </si>
  <si>
    <t>ADVISORY FORECAST</t>
  </si>
  <si>
    <t>LOAD</t>
  </si>
  <si>
    <t>WIND</t>
  </si>
  <si>
    <t>SOLAR</t>
  </si>
  <si>
    <t>A_LOAD</t>
  </si>
  <si>
    <t>Down Coefficients</t>
  </si>
  <si>
    <t>Up Coefficients</t>
  </si>
  <si>
    <t>B_LOAD</t>
  </si>
  <si>
    <t>C_LOAD</t>
  </si>
  <si>
    <t>A_SOLAR</t>
  </si>
  <si>
    <t>B_SOLAR</t>
  </si>
  <si>
    <t>C_SOLAR</t>
  </si>
  <si>
    <t>A_WIND</t>
  </si>
  <si>
    <t>B_WIND</t>
  </si>
  <si>
    <t>C_WIND</t>
  </si>
  <si>
    <t>DOWN q variables</t>
  </si>
  <si>
    <t>UP q variables</t>
  </si>
  <si>
    <t>SOURCE</t>
  </si>
  <si>
    <t>OASIS</t>
  </si>
  <si>
    <t>CALCULATED</t>
  </si>
  <si>
    <t>DOWN histogram</t>
  </si>
  <si>
    <t>Up histogram</t>
  </si>
  <si>
    <t>NET LOAD</t>
  </si>
  <si>
    <t xml:space="preserve">SOLAR </t>
  </si>
  <si>
    <t>DOWN MOSAIC VARIABLE</t>
  </si>
  <si>
    <t>UP MOSAIC VARIABLE</t>
  </si>
  <si>
    <t>DOWN MOSAIC COEFFICIENTS</t>
  </si>
  <si>
    <t>UP MOSAIC COEFFICIENTS</t>
  </si>
  <si>
    <t>A</t>
  </si>
  <si>
    <t>B</t>
  </si>
  <si>
    <t>C</t>
  </si>
  <si>
    <t>Down Final Uncertainty Requirement</t>
  </si>
  <si>
    <t>UP Final Uncertainty Requirement</t>
  </si>
  <si>
    <t xml:space="preserve">RTBS </t>
  </si>
  <si>
    <t>Calculated</t>
  </si>
  <si>
    <t>HE</t>
  </si>
  <si>
    <t>INT</t>
  </si>
  <si>
    <t>𝑀5 𝑃97.5 (𝑛𝑑, 𝑑, 𝑠, 𝑤) ≡ 𝑁𝐷5 𝐻97.5 − (𝐷5 𝐻97.5 − 𝑆5 𝐻2.5 − 𝑊5 𝐻2.5 ) + (𝐷5 𝑃97.5 (𝑑) − 𝑆5 𝑃2.5 (𝑠) − 𝑊5 𝑃2.5 (𝑤)).</t>
  </si>
  <si>
    <t>~600</t>
  </si>
  <si>
    <t>Model the calculation of m variable like presented in BPM…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</si>
</sst>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0" xfId="0" applyFill="1"/>
    <xf numFmtId="20" fontId="0" fillId="0" borderId="0" xfId="0" applyNumberFormat="1"/>
    <xf numFmtId="0" fontId="1" fillId="0" borderId="0" xfId="0" applyFont="1"/>
    <xf numFmtId="11" fontId="0" fillId="0" borderId="0" xfId="0" applyNumberForma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26" sqref="A26"/>
    </sheetView>
  </sheetViews>
  <sheetFormatPr defaultRowHeight="15" x14ac:dyDescent="0.25"/>
  <cols>
    <col min="1" max="1" width="34.5703125" bestFit="1" customWidth="1"/>
    <col min="2" max="2" width="31.7109375" customWidth="1"/>
    <col min="3" max="3" width="2.85546875" style="4" customWidth="1"/>
    <col min="5" max="5" width="27.85546875" bestFit="1" customWidth="1"/>
    <col min="6" max="6" width="24.140625" bestFit="1" customWidth="1"/>
    <col min="7" max="7" width="2.140625" style="4" customWidth="1"/>
    <col min="8" max="8" width="10" style="4" customWidth="1"/>
    <col min="9" max="9" width="31.7109375" style="4" bestFit="1" customWidth="1"/>
    <col min="10" max="10" width="13.5703125" style="4" bestFit="1" customWidth="1"/>
    <col min="11" max="11" width="2.42578125" style="4" customWidth="1"/>
    <col min="12" max="13" width="16.42578125" style="4" bestFit="1" customWidth="1"/>
    <col min="14" max="14" width="12.7109375" style="4" bestFit="1" customWidth="1"/>
    <col min="15" max="16" width="9.140625" style="4"/>
    <col min="17" max="17" width="24" style="4" bestFit="1" customWidth="1"/>
    <col min="18" max="18" width="20.28515625" style="4" bestFit="1" customWidth="1"/>
    <col min="19" max="16384" width="9.140625" style="4"/>
  </cols>
  <sheetData>
    <row r="1" spans="1:14" customFormat="1" x14ac:dyDescent="0.25">
      <c r="A1" s="1" t="s">
        <v>0</v>
      </c>
      <c r="C1" s="2"/>
      <c r="G1" s="2"/>
      <c r="K1" s="2"/>
    </row>
    <row r="2" spans="1:14" customFormat="1" x14ac:dyDescent="0.25">
      <c r="A2" t="s">
        <v>18</v>
      </c>
      <c r="B2" t="s">
        <v>19</v>
      </c>
      <c r="C2" s="2"/>
      <c r="E2" t="s">
        <v>19</v>
      </c>
      <c r="G2" s="2"/>
      <c r="I2" t="s">
        <v>20</v>
      </c>
      <c r="K2" s="2"/>
      <c r="M2" t="s">
        <v>19</v>
      </c>
    </row>
    <row r="3" spans="1:14" customFormat="1" x14ac:dyDescent="0.25">
      <c r="B3" s="1" t="s">
        <v>1</v>
      </c>
      <c r="C3" s="3"/>
      <c r="D3" s="1"/>
      <c r="E3" s="1" t="s">
        <v>6</v>
      </c>
      <c r="F3" s="1" t="s">
        <v>7</v>
      </c>
      <c r="G3" s="3"/>
      <c r="H3" s="1"/>
      <c r="I3" s="1" t="s">
        <v>16</v>
      </c>
      <c r="J3" s="1" t="s">
        <v>17</v>
      </c>
      <c r="K3" s="3"/>
      <c r="L3" s="1"/>
      <c r="M3" s="1" t="s">
        <v>21</v>
      </c>
      <c r="N3" s="1" t="s">
        <v>22</v>
      </c>
    </row>
    <row r="4" spans="1:14" customFormat="1" x14ac:dyDescent="0.25">
      <c r="A4" t="s">
        <v>2</v>
      </c>
      <c r="B4">
        <v>19541.61</v>
      </c>
      <c r="C4" s="2"/>
      <c r="D4" t="s">
        <v>5</v>
      </c>
      <c r="E4">
        <v>0</v>
      </c>
      <c r="F4">
        <v>0</v>
      </c>
      <c r="G4" s="2"/>
      <c r="H4" t="s">
        <v>2</v>
      </c>
      <c r="I4">
        <f>E6+B4*E5+(B4^2)*E4</f>
        <v>-891.50145689999999</v>
      </c>
      <c r="J4">
        <f>F6+B4*F5+(B4^2)*F4</f>
        <v>365.64010089999999</v>
      </c>
      <c r="K4" s="2"/>
      <c r="L4" t="s">
        <v>23</v>
      </c>
      <c r="M4">
        <v>-887.1</v>
      </c>
      <c r="N4">
        <v>1626.98</v>
      </c>
    </row>
    <row r="5" spans="1:14" customFormat="1" x14ac:dyDescent="0.25">
      <c r="A5" t="s">
        <v>4</v>
      </c>
      <c r="B5">
        <v>10866.74</v>
      </c>
      <c r="C5" s="2"/>
      <c r="D5" t="s">
        <v>8</v>
      </c>
      <c r="E5">
        <v>-7.6289999999999997E-2</v>
      </c>
      <c r="F5">
        <v>-3.8309999999999997E-2</v>
      </c>
      <c r="G5" s="2"/>
      <c r="H5" t="s">
        <v>4</v>
      </c>
      <c r="I5">
        <f>E9+B5*E8+(B5^2)*E7</f>
        <v>439.12470295200001</v>
      </c>
      <c r="J5">
        <f>F9+B5*F8+(B5^2)*F7</f>
        <v>-1339.6715877239999</v>
      </c>
      <c r="K5" s="2"/>
      <c r="L5" t="s">
        <v>2</v>
      </c>
      <c r="M5">
        <v>-693.91</v>
      </c>
      <c r="N5">
        <v>524.35</v>
      </c>
    </row>
    <row r="6" spans="1:14" customFormat="1" x14ac:dyDescent="0.25">
      <c r="A6" t="s">
        <v>3</v>
      </c>
      <c r="B6">
        <v>1267.3900000000001</v>
      </c>
      <c r="C6" s="2"/>
      <c r="D6" t="s">
        <v>9</v>
      </c>
      <c r="E6">
        <v>599.32797000000005</v>
      </c>
      <c r="F6">
        <v>1114.27918</v>
      </c>
      <c r="G6" s="2"/>
      <c r="H6" t="s">
        <v>3</v>
      </c>
      <c r="I6">
        <f>E12+B6*E11+(B6^2)*E10</f>
        <v>568.34485603200005</v>
      </c>
      <c r="J6">
        <f>F12+B6*F11+(B6^2)*F10</f>
        <v>-337.86222359999999</v>
      </c>
      <c r="K6" s="2"/>
      <c r="L6" t="s">
        <v>24</v>
      </c>
      <c r="M6">
        <v>672.61</v>
      </c>
      <c r="N6">
        <v>-1479.77</v>
      </c>
    </row>
    <row r="7" spans="1:14" customFormat="1" x14ac:dyDescent="0.25">
      <c r="C7" s="2"/>
      <c r="D7" t="s">
        <v>10</v>
      </c>
      <c r="E7">
        <v>2.0000000000000002E-5</v>
      </c>
      <c r="F7">
        <v>1.0000000000000001E-5</v>
      </c>
      <c r="G7" s="2"/>
      <c r="K7" s="2"/>
      <c r="L7" t="s">
        <v>3</v>
      </c>
      <c r="M7">
        <v>605.70000000000005</v>
      </c>
      <c r="N7">
        <v>-531.69000000000005</v>
      </c>
    </row>
    <row r="8" spans="1:14" customFormat="1" x14ac:dyDescent="0.25">
      <c r="A8" t="s">
        <v>36</v>
      </c>
      <c r="B8">
        <v>15</v>
      </c>
      <c r="C8" s="2"/>
      <c r="D8" t="s">
        <v>11</v>
      </c>
      <c r="E8">
        <v>-0.52934000000000003</v>
      </c>
      <c r="F8">
        <v>-6.7000000000000004E-2</v>
      </c>
      <c r="G8" s="2"/>
      <c r="K8" s="2"/>
    </row>
    <row r="9" spans="1:14" customFormat="1" x14ac:dyDescent="0.25">
      <c r="A9" t="s">
        <v>37</v>
      </c>
      <c r="B9">
        <v>1</v>
      </c>
      <c r="C9" s="2"/>
      <c r="D9" t="s">
        <v>12</v>
      </c>
      <c r="E9">
        <v>3829.6040899999998</v>
      </c>
      <c r="F9">
        <v>-1792.46039</v>
      </c>
      <c r="G9" s="2"/>
      <c r="K9" s="2"/>
    </row>
    <row r="10" spans="1:14" customFormat="1" x14ac:dyDescent="0.25">
      <c r="A10" s="5">
        <v>9.375E-2</v>
      </c>
      <c r="C10" s="2"/>
      <c r="D10" t="s">
        <v>13</v>
      </c>
      <c r="E10">
        <v>-8.0000000000000007E-5</v>
      </c>
      <c r="F10">
        <v>0</v>
      </c>
      <c r="G10" s="2"/>
      <c r="K10" s="2"/>
    </row>
    <row r="11" spans="1:14" customFormat="1" x14ac:dyDescent="0.25">
      <c r="C11" s="2"/>
      <c r="D11" t="s">
        <v>14</v>
      </c>
      <c r="E11">
        <v>0.4501</v>
      </c>
      <c r="F11">
        <v>-0.14924000000000001</v>
      </c>
      <c r="G11" s="2"/>
      <c r="K11" s="2"/>
    </row>
    <row r="12" spans="1:14" customFormat="1" x14ac:dyDescent="0.25">
      <c r="C12" s="2"/>
      <c r="D12" t="s">
        <v>15</v>
      </c>
      <c r="E12">
        <v>126.39481000000001</v>
      </c>
      <c r="F12">
        <v>-148.71693999999999</v>
      </c>
      <c r="G12" s="2"/>
      <c r="K12" s="2"/>
    </row>
    <row r="13" spans="1:14" customFormat="1" x14ac:dyDescent="0.25">
      <c r="C13" s="2"/>
      <c r="G13" s="2"/>
      <c r="K13" s="2"/>
    </row>
    <row r="14" spans="1:14" s="2" customFormat="1" x14ac:dyDescent="0.25"/>
    <row r="15" spans="1:14" customFormat="1" x14ac:dyDescent="0.25">
      <c r="A15" t="s">
        <v>40</v>
      </c>
      <c r="C15" s="4"/>
      <c r="G15" s="2"/>
      <c r="K15" s="4"/>
    </row>
    <row r="16" spans="1:14" customFormat="1" x14ac:dyDescent="0.25">
      <c r="A16" t="s">
        <v>38</v>
      </c>
      <c r="C16" s="4"/>
      <c r="G16" s="2"/>
      <c r="K16" s="4"/>
    </row>
    <row r="17" spans="1:11" customFormat="1" x14ac:dyDescent="0.25">
      <c r="C17" s="4"/>
      <c r="G17" s="2"/>
      <c r="K17" s="4"/>
    </row>
    <row r="18" spans="1:11" customFormat="1" x14ac:dyDescent="0.25">
      <c r="A18" s="1" t="s">
        <v>25</v>
      </c>
      <c r="B18" s="1" t="s">
        <v>26</v>
      </c>
      <c r="C18" s="8"/>
      <c r="D18" s="1"/>
      <c r="E18" s="1" t="s">
        <v>27</v>
      </c>
      <c r="F18" s="1" t="s">
        <v>28</v>
      </c>
      <c r="G18" s="2"/>
      <c r="K18" s="4"/>
    </row>
    <row r="19" spans="1:11" customFormat="1" x14ac:dyDescent="0.25">
      <c r="A19">
        <f>M4-(M5-M6-M7)+(I4-I5-I6)</f>
        <v>-813.85101588400016</v>
      </c>
      <c r="B19">
        <f>N4-(N5-N6-N7)+(J4-J5-J6)</f>
        <v>1134.3439122240002</v>
      </c>
      <c r="C19" s="4"/>
      <c r="D19" t="s">
        <v>29</v>
      </c>
      <c r="E19">
        <v>5.1000000000000004E-4</v>
      </c>
      <c r="F19">
        <v>-2.5999999999999998E-4</v>
      </c>
      <c r="G19" s="2"/>
      <c r="K19" s="4"/>
    </row>
    <row r="20" spans="1:11" x14ac:dyDescent="0.25">
      <c r="A20" s="6"/>
      <c r="B20" s="6"/>
      <c r="D20" t="s">
        <v>30</v>
      </c>
      <c r="E20">
        <v>1.16012</v>
      </c>
      <c r="F20">
        <v>1.3205100000000001</v>
      </c>
      <c r="G20" s="2"/>
    </row>
    <row r="21" spans="1:11" x14ac:dyDescent="0.25">
      <c r="A21" t="s">
        <v>39</v>
      </c>
      <c r="D21" t="s">
        <v>31</v>
      </c>
      <c r="E21">
        <v>-356.92844000000002</v>
      </c>
      <c r="F21">
        <v>367.37243999999998</v>
      </c>
      <c r="G21" s="2"/>
    </row>
    <row r="22" spans="1:11" x14ac:dyDescent="0.25">
      <c r="G22" s="2"/>
    </row>
    <row r="23" spans="1:11" x14ac:dyDescent="0.25">
      <c r="A23" s="2"/>
      <c r="B23" s="2"/>
      <c r="C23" s="2"/>
      <c r="D23" s="2"/>
      <c r="E23" s="2"/>
      <c r="F23" s="2"/>
      <c r="G23" s="2"/>
    </row>
    <row r="24" spans="1:11" x14ac:dyDescent="0.25">
      <c r="A24" t="s">
        <v>35</v>
      </c>
      <c r="C24" s="2"/>
    </row>
    <row r="25" spans="1:11" x14ac:dyDescent="0.25">
      <c r="A25" s="1" t="s">
        <v>32</v>
      </c>
      <c r="B25" s="1" t="s">
        <v>33</v>
      </c>
      <c r="C25" s="2"/>
    </row>
    <row r="26" spans="1:11" x14ac:dyDescent="0.25">
      <c r="A26">
        <f>E21+A19*E20+(A19^2)*E19</f>
        <v>-963.29300775908246</v>
      </c>
      <c r="B26">
        <f>F21+B19*F20+(B19^2)*F19</f>
        <v>1530.7335306190055</v>
      </c>
      <c r="C26" s="2"/>
    </row>
    <row r="27" spans="1:11" x14ac:dyDescent="0.25">
      <c r="C27" s="2"/>
    </row>
    <row r="28" spans="1:11" x14ac:dyDescent="0.25">
      <c r="A28" t="s">
        <v>34</v>
      </c>
      <c r="C28" s="2"/>
    </row>
    <row r="29" spans="1:11" x14ac:dyDescent="0.25">
      <c r="A29" s="1" t="s">
        <v>32</v>
      </c>
      <c r="B29" s="1" t="s">
        <v>33</v>
      </c>
      <c r="C29" s="2"/>
    </row>
    <row r="30" spans="1:11" x14ac:dyDescent="0.25">
      <c r="A30">
        <v>-832</v>
      </c>
      <c r="B30">
        <v>1682</v>
      </c>
      <c r="C30" s="2"/>
    </row>
    <row r="31" spans="1:11" x14ac:dyDescent="0.25">
      <c r="C31" s="2"/>
    </row>
    <row r="32" spans="1:11" x14ac:dyDescent="0.25">
      <c r="A32" s="2"/>
      <c r="B32" s="2"/>
      <c r="C32" s="2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B36" sqref="B36"/>
    </sheetView>
  </sheetViews>
  <sheetFormatPr defaultRowHeight="15" x14ac:dyDescent="0.25"/>
  <cols>
    <col min="1" max="1" width="34.5703125" bestFit="1" customWidth="1"/>
    <col min="2" max="2" width="31.7109375" customWidth="1"/>
    <col min="3" max="3" width="2.85546875" style="4" customWidth="1"/>
    <col min="5" max="5" width="27.85546875" bestFit="1" customWidth="1"/>
    <col min="6" max="6" width="24.140625" bestFit="1" customWidth="1"/>
    <col min="7" max="7" width="2.140625" style="4" customWidth="1"/>
    <col min="8" max="8" width="10" style="4" customWidth="1"/>
    <col min="9" max="9" width="31.7109375" style="4" bestFit="1" customWidth="1"/>
    <col min="10" max="10" width="13.5703125" style="4" bestFit="1" customWidth="1"/>
    <col min="11" max="11" width="2.42578125" style="4" customWidth="1"/>
    <col min="12" max="13" width="16.42578125" style="4" bestFit="1" customWidth="1"/>
    <col min="14" max="14" width="12.7109375" style="4" bestFit="1" customWidth="1"/>
    <col min="15" max="16" width="9.140625" style="4"/>
    <col min="17" max="17" width="24" style="4" bestFit="1" customWidth="1"/>
    <col min="18" max="18" width="20.28515625" style="4" bestFit="1" customWidth="1"/>
    <col min="19" max="16384" width="9.140625" style="4"/>
  </cols>
  <sheetData>
    <row r="1" spans="1:14" customFormat="1" x14ac:dyDescent="0.25">
      <c r="A1" s="1" t="s">
        <v>0</v>
      </c>
      <c r="C1" s="2"/>
      <c r="G1" s="2"/>
      <c r="K1" s="2"/>
    </row>
    <row r="2" spans="1:14" customFormat="1" x14ac:dyDescent="0.25">
      <c r="A2" t="s">
        <v>18</v>
      </c>
      <c r="B2" t="s">
        <v>19</v>
      </c>
      <c r="C2" s="2"/>
      <c r="E2" t="s">
        <v>19</v>
      </c>
      <c r="G2" s="2"/>
      <c r="I2" t="s">
        <v>20</v>
      </c>
      <c r="K2" s="2"/>
      <c r="M2" t="s">
        <v>19</v>
      </c>
    </row>
    <row r="3" spans="1:14" customFormat="1" x14ac:dyDescent="0.25">
      <c r="B3" s="1" t="s">
        <v>1</v>
      </c>
      <c r="C3" s="3"/>
      <c r="D3" s="1"/>
      <c r="E3" s="1" t="s">
        <v>6</v>
      </c>
      <c r="F3" s="1" t="s">
        <v>7</v>
      </c>
      <c r="G3" s="3"/>
      <c r="H3" s="1"/>
      <c r="I3" s="1" t="s">
        <v>16</v>
      </c>
      <c r="J3" s="1" t="s">
        <v>17</v>
      </c>
      <c r="K3" s="3"/>
      <c r="L3" s="1"/>
      <c r="M3" s="1" t="s">
        <v>21</v>
      </c>
      <c r="N3" s="1" t="s">
        <v>22</v>
      </c>
    </row>
    <row r="4" spans="1:14" customFormat="1" x14ac:dyDescent="0.25">
      <c r="A4" t="s">
        <v>2</v>
      </c>
      <c r="B4">
        <v>19541.61</v>
      </c>
      <c r="C4" s="2"/>
      <c r="D4" t="s">
        <v>5</v>
      </c>
      <c r="E4" s="7">
        <v>1.0225434121461899E-6</v>
      </c>
      <c r="F4" s="7">
        <v>5.8104815819562598E-7</v>
      </c>
      <c r="G4" s="2"/>
      <c r="H4" t="s">
        <v>2</v>
      </c>
      <c r="I4">
        <f>E6+B4*E5+(B4^2)*E4</f>
        <v>-501.07369818132861</v>
      </c>
      <c r="J4">
        <f>F6+B4*F5+(B4^2)*F4</f>
        <v>587.4343337871876</v>
      </c>
      <c r="K4" s="2"/>
      <c r="L4" t="s">
        <v>23</v>
      </c>
      <c r="M4">
        <v>-887.09770000000003</v>
      </c>
      <c r="N4">
        <v>1626.9757999999999</v>
      </c>
    </row>
    <row r="5" spans="1:14" customFormat="1" x14ac:dyDescent="0.25">
      <c r="A5" t="s">
        <v>4</v>
      </c>
      <c r="B5">
        <v>10866.743</v>
      </c>
      <c r="C5" s="2"/>
      <c r="D5" t="s">
        <v>8</v>
      </c>
      <c r="E5">
        <v>-7.6292840803990597E-2</v>
      </c>
      <c r="F5">
        <v>-3.83147721330084E-2</v>
      </c>
      <c r="G5" s="2"/>
      <c r="H5" t="s">
        <v>4</v>
      </c>
      <c r="I5">
        <f>E9+B5*E8+(B5^2)*E7</f>
        <v>551.70807838889232</v>
      </c>
      <c r="J5">
        <f>F9+B5*F8+(B5^2)*F7</f>
        <v>-1342.8122357913503</v>
      </c>
      <c r="K5" s="2"/>
      <c r="L5" t="s">
        <v>2</v>
      </c>
      <c r="M5">
        <v>-693.91</v>
      </c>
      <c r="N5">
        <v>524.35</v>
      </c>
    </row>
    <row r="6" spans="1:14" customFormat="1" x14ac:dyDescent="0.25">
      <c r="A6" t="s">
        <v>3</v>
      </c>
      <c r="B6">
        <v>1267.3867</v>
      </c>
      <c r="C6" s="2"/>
      <c r="D6" t="s">
        <v>9</v>
      </c>
      <c r="E6">
        <v>599.327966486371</v>
      </c>
      <c r="F6">
        <v>1114.27918073259</v>
      </c>
      <c r="G6" s="2"/>
      <c r="H6" t="s">
        <v>3</v>
      </c>
      <c r="I6">
        <f>E12+B6*E11+(B6^2)*E10</f>
        <v>565.50083645356028</v>
      </c>
      <c r="J6">
        <f>F12+B6*F11+(B6^2)*F10</f>
        <v>-329.90561754645324</v>
      </c>
      <c r="K6" s="2"/>
      <c r="L6" t="s">
        <v>24</v>
      </c>
      <c r="M6">
        <v>672.60523012295596</v>
      </c>
      <c r="N6">
        <v>-1479.7664</v>
      </c>
    </row>
    <row r="7" spans="1:14" customFormat="1" x14ac:dyDescent="0.25">
      <c r="C7" s="2"/>
      <c r="D7" t="s">
        <v>10</v>
      </c>
      <c r="E7" s="7">
        <v>2.0953600713798099E-5</v>
      </c>
      <c r="F7" s="7">
        <v>9.9735872512061993E-6</v>
      </c>
      <c r="G7" s="2"/>
      <c r="K7" s="2"/>
      <c r="L7" t="s">
        <v>3</v>
      </c>
      <c r="M7">
        <v>605.69901440613603</v>
      </c>
      <c r="N7">
        <v>-531.6925</v>
      </c>
    </row>
    <row r="8" spans="1:14" customFormat="1" x14ac:dyDescent="0.25">
      <c r="A8" t="s">
        <v>36</v>
      </c>
      <c r="B8">
        <v>15</v>
      </c>
      <c r="C8" s="2"/>
      <c r="D8" t="s">
        <v>11</v>
      </c>
      <c r="E8">
        <v>-0.52934214720001305</v>
      </c>
      <c r="F8">
        <v>-6.7002035863549594E-2</v>
      </c>
      <c r="G8" s="2"/>
      <c r="K8" s="2"/>
    </row>
    <row r="9" spans="1:14" customFormat="1" x14ac:dyDescent="0.25">
      <c r="A9" t="s">
        <v>37</v>
      </c>
      <c r="B9">
        <v>1</v>
      </c>
      <c r="C9" s="2"/>
      <c r="D9" t="s">
        <v>12</v>
      </c>
      <c r="E9">
        <v>3829.6040899999998</v>
      </c>
      <c r="F9">
        <v>-1792.4603872799801</v>
      </c>
      <c r="G9" s="2"/>
      <c r="K9" s="2"/>
    </row>
    <row r="10" spans="1:14" customFormat="1" x14ac:dyDescent="0.25">
      <c r="A10" s="5">
        <v>9.375E-2</v>
      </c>
      <c r="C10" s="2"/>
      <c r="D10" t="s">
        <v>13</v>
      </c>
      <c r="E10" s="7">
        <v>-8.1770062288256704E-5</v>
      </c>
      <c r="F10" s="7">
        <v>4.94924087761371E-6</v>
      </c>
      <c r="G10" s="2"/>
      <c r="K10" s="2"/>
    </row>
    <row r="11" spans="1:14" customFormat="1" x14ac:dyDescent="0.25">
      <c r="C11" s="2"/>
      <c r="D11" t="s">
        <v>14</v>
      </c>
      <c r="E11">
        <v>0.45009999434742098</v>
      </c>
      <c r="F11">
        <v>-0.14923503158152801</v>
      </c>
      <c r="G11" s="2"/>
      <c r="K11" s="2"/>
    </row>
    <row r="12" spans="1:14" customFormat="1" x14ac:dyDescent="0.25">
      <c r="C12" s="2"/>
      <c r="D12" t="s">
        <v>15</v>
      </c>
      <c r="E12">
        <v>126.39481000000001</v>
      </c>
      <c r="F12">
        <v>-148.71693577547001</v>
      </c>
      <c r="G12" s="2"/>
      <c r="K12" s="2"/>
    </row>
    <row r="13" spans="1:14" customFormat="1" x14ac:dyDescent="0.25">
      <c r="C13" s="2"/>
      <c r="G13" s="2"/>
      <c r="K13" s="2"/>
    </row>
    <row r="14" spans="1:14" s="2" customFormat="1" x14ac:dyDescent="0.25"/>
    <row r="15" spans="1:14" customFormat="1" x14ac:dyDescent="0.25">
      <c r="A15" t="s">
        <v>40</v>
      </c>
      <c r="C15" s="4"/>
      <c r="G15" s="2"/>
      <c r="K15" s="4"/>
    </row>
    <row r="16" spans="1:14" customFormat="1" x14ac:dyDescent="0.25">
      <c r="A16" t="s">
        <v>38</v>
      </c>
      <c r="C16" s="4"/>
      <c r="G16" s="2"/>
      <c r="K16" s="4"/>
    </row>
    <row r="17" spans="1:11" customFormat="1" x14ac:dyDescent="0.25">
      <c r="C17" s="4"/>
      <c r="G17" s="2"/>
      <c r="K17" s="4"/>
    </row>
    <row r="18" spans="1:11" customFormat="1" x14ac:dyDescent="0.25">
      <c r="A18" s="1" t="s">
        <v>25</v>
      </c>
      <c r="B18" s="1" t="s">
        <v>26</v>
      </c>
      <c r="C18" s="8"/>
      <c r="D18" s="1"/>
      <c r="E18" s="1" t="s">
        <v>27</v>
      </c>
      <c r="F18" s="1" t="s">
        <v>28</v>
      </c>
      <c r="G18" s="2"/>
      <c r="K18" s="4"/>
    </row>
    <row r="19" spans="1:11" customFormat="1" x14ac:dyDescent="0.25">
      <c r="A19">
        <f>M4-(M5-M6-M7)+(I4-I5-I6)</f>
        <v>-533.1660684946894</v>
      </c>
      <c r="B19">
        <f>N4-(N5-N6-N7)+(J4-J5-J6)</f>
        <v>1351.319087124991</v>
      </c>
      <c r="C19" s="4"/>
      <c r="D19" t="s">
        <v>29</v>
      </c>
      <c r="E19">
        <v>5.0689448724140101E-4</v>
      </c>
      <c r="F19">
        <v>-2.59146559397423E-4</v>
      </c>
      <c r="G19" s="2"/>
      <c r="K19" s="4"/>
    </row>
    <row r="20" spans="1:11" x14ac:dyDescent="0.25">
      <c r="A20" s="6"/>
      <c r="B20" s="6"/>
      <c r="D20" t="s">
        <v>30</v>
      </c>
      <c r="E20">
        <v>1.1601233913893101</v>
      </c>
      <c r="F20">
        <v>1.3205056258366299</v>
      </c>
      <c r="G20" s="2"/>
    </row>
    <row r="21" spans="1:11" x14ac:dyDescent="0.25">
      <c r="D21" t="s">
        <v>31</v>
      </c>
      <c r="E21">
        <v>-356.92844289242203</v>
      </c>
      <c r="F21">
        <v>367.37244489483697</v>
      </c>
      <c r="G21" s="2"/>
    </row>
    <row r="22" spans="1:11" x14ac:dyDescent="0.25">
      <c r="G22" s="2"/>
    </row>
    <row r="23" spans="1:11" x14ac:dyDescent="0.25">
      <c r="A23" s="2"/>
      <c r="B23" s="2"/>
      <c r="C23" s="2"/>
      <c r="D23" s="2"/>
      <c r="E23" s="2"/>
      <c r="F23" s="2"/>
      <c r="G23" s="2"/>
    </row>
    <row r="24" spans="1:11" x14ac:dyDescent="0.25">
      <c r="A24" t="s">
        <v>35</v>
      </c>
      <c r="C24" s="2"/>
    </row>
    <row r="25" spans="1:11" x14ac:dyDescent="0.25">
      <c r="A25" s="1" t="s">
        <v>32</v>
      </c>
      <c r="B25" s="1" t="s">
        <v>33</v>
      </c>
      <c r="C25" s="2"/>
    </row>
    <row r="26" spans="1:11" x14ac:dyDescent="0.25">
      <c r="A26">
        <f>E21+A19*E20+(A19^2)*E19</f>
        <v>-831.37397345079307</v>
      </c>
      <c r="B26">
        <f>F21+B19*F20+(B19^2)*F19</f>
        <v>1678.5788867263984</v>
      </c>
      <c r="C26" s="2"/>
    </row>
    <row r="27" spans="1:11" x14ac:dyDescent="0.25">
      <c r="C27" s="2"/>
    </row>
    <row r="28" spans="1:11" x14ac:dyDescent="0.25">
      <c r="A28" t="s">
        <v>34</v>
      </c>
      <c r="C28" s="2"/>
    </row>
    <row r="29" spans="1:11" x14ac:dyDescent="0.25">
      <c r="A29" s="1" t="s">
        <v>32</v>
      </c>
      <c r="B29" s="1" t="s">
        <v>33</v>
      </c>
      <c r="C29" s="2"/>
    </row>
    <row r="30" spans="1:11" x14ac:dyDescent="0.25">
      <c r="A30">
        <v>-832</v>
      </c>
      <c r="B30">
        <v>1682</v>
      </c>
      <c r="C30" s="2"/>
    </row>
    <row r="31" spans="1:11" x14ac:dyDescent="0.25">
      <c r="C31" s="2"/>
    </row>
    <row r="32" spans="1:11" x14ac:dyDescent="0.25">
      <c r="A32" s="2"/>
      <c r="B32" s="2"/>
      <c r="C32" s="2"/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369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2023-01-31T16:13:27+00:00</PostDate>
    <ExpireDate xmlns="2613f182-e424-487f-ac7f-33bed2fc986a" xsi:nil="true"/>
    <Content_x0020_Owner xmlns="2613f182-e424-487f-ac7f-33bed2fc986a">
      <UserInfo>
        <DisplayName>Wiltzius, Rashele</DisplayName>
        <AccountId>795</AccountId>
        <AccountType/>
      </UserInfo>
    </Content_x0020_Owner>
    <ISOContributor xmlns="2613f182-e424-487f-ac7f-33bed2fc986a">
      <UserInfo>
        <DisplayName>Madrigal, Radha</DisplayName>
        <AccountId>78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Madrigal, Radha</DisplayName>
        <AccountId>78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Release planning</TermName>
          <TermId xmlns="http://schemas.microsoft.com/office/infopath/2007/PartnerControls">6a79a80e-d28b-42d1-92b3-263c07a6a53e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Wiltzius, Rashele</ISOOwner>
    <ISOSummary xmlns="2613f182-e424-487f-ac7f-33bed2fc986a">Flexible Ramping Product Refinements OASIS Mosaic Calculation Companion Spreadsheet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Flexible ramping product refinements - deliverability|014af51f-d527-4790-a89b-9200bbaaa900</ParentISOGroups>
    <Orig_x0020_Post_x0020_Date xmlns="5bcbeff6-7c02-4b0f-b125-f1b3d566cc14">2023-01-31T15:27:06+00:00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c8e1c458-0283-4c81-aa66-8cd8db3a1397</CrawlableUniqueID>
  </documentManagement>
</p:properties>
</file>

<file path=customXml/itemProps1.xml><?xml version="1.0" encoding="utf-8"?>
<ds:datastoreItem xmlns:ds="http://schemas.openxmlformats.org/officeDocument/2006/customXml" ds:itemID="{CC2A3836-28BB-4CD6-B33C-CF92D4883394}"/>
</file>

<file path=customXml/itemProps2.xml><?xml version="1.0" encoding="utf-8"?>
<ds:datastoreItem xmlns:ds="http://schemas.openxmlformats.org/officeDocument/2006/customXml" ds:itemID="{74A8CA0F-19B2-4FB3-A225-0B17A8CD4E45}"/>
</file>

<file path=customXml/itemProps3.xml><?xml version="1.0" encoding="utf-8"?>
<ds:datastoreItem xmlns:ds="http://schemas.openxmlformats.org/officeDocument/2006/customXml" ds:itemID="{54CA1B5C-BBE8-4C76-AA5E-777A08262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WITH_OASIS</vt:lpstr>
      <vt:lpstr>WITH_FULL_PRECISION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Flexible Ramping Product Refinements OASIS Mosaic Calculation Companion Spreadsheet</dc:title>
  <dc:creator/>
  <cp:lastModifiedBy/>
  <dcterms:created xsi:type="dcterms:W3CDTF">2015-06-05T18:17:20Z</dcterms:created>
  <dcterms:modified xsi:type="dcterms:W3CDTF">2023-01-31T01:00:46Z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369;#Release planning|6a79a80e-d28b-42d1-92b3-263c07a6a53e</vt:lpwstr>
  </property>
  <property fmtid="{D5CDD505-2E9C-101B-9397-08002B2CF9AE}" pid="6" name="ISOKeywords">
    <vt:lpwstr/>
  </property>
</Properties>
</file>