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records.oa.caiso.com/sites/MID/ID/gridassets/Records/Generator Interconnections/IPE Initiatives/2023 IPE/12. Implementation/Posted on Website/"/>
    </mc:Choice>
  </mc:AlternateContent>
  <bookViews>
    <workbookView xWindow="1890" yWindow="0" windowWidth="18255" windowHeight="7485" tabRatio="642"/>
  </bookViews>
  <sheets>
    <sheet name="Cluster 15" sheetId="12" r:id="rId1"/>
    <sheet name="Acronyms" sheetId="6" r:id="rId2"/>
  </sheets>
  <calcPr calcId="162913"/>
  <customWorkbookViews>
    <customWorkbookView name="Feusi, Leslie - Personal View" guid="{DC89D13D-1D15-45F9-A9E3-A4173CC885CF}" mergeInterval="0" personalView="1" maximized="1" xWindow="-8" yWindow="-8" windowWidth="1696" windowHeight="1026" tabRatio="642" activeSheetId="1"/>
    <customWorkbookView name="Wright, Linda - Personal View" guid="{ED05FA55-EDA3-4B5D-8CD8-D7D69F893F08}" mergeInterval="0" personalView="1" xWindow="227" yWindow="40" windowWidth="960" windowHeight="718" tabRatio="642" activeSheetId="1"/>
    <customWorkbookView name="Tavares, Phelim - Personal View" guid="{77F5AE58-74E2-477E-A674-157EB37448E0}" mergeInterval="0" personalView="1" maximized="1" xWindow="-8" yWindow="-8" windowWidth="1696" windowHeight="1026" tabRatio="642" activeSheetId="1"/>
  </customWorkbookViews>
</workbook>
</file>

<file path=xl/calcChain.xml><?xml version="1.0" encoding="utf-8"?>
<calcChain xmlns="http://schemas.openxmlformats.org/spreadsheetml/2006/main">
  <c r="W6" i="12" l="1"/>
  <c r="X5" i="12"/>
  <c r="X6" i="12" s="1"/>
  <c r="V6" i="12"/>
  <c r="W5" i="12" s="1"/>
  <c r="V5" i="12"/>
  <c r="T5" i="12"/>
  <c r="U5" i="12" s="1"/>
  <c r="U6" i="12" s="1"/>
  <c r="L6" i="12" l="1"/>
  <c r="M5" i="12" s="1"/>
  <c r="N5" i="12" s="1"/>
  <c r="N6" i="12" s="1"/>
  <c r="P5" i="12" l="1"/>
  <c r="P6" i="12" s="1"/>
  <c r="Q5" i="12" s="1"/>
  <c r="R5" i="12" s="1"/>
  <c r="R6" i="12" s="1"/>
  <c r="S5" i="12" s="1"/>
  <c r="O5" i="12"/>
  <c r="O6" i="12" s="1"/>
</calcChain>
</file>

<file path=xl/comments1.xml><?xml version="1.0" encoding="utf-8"?>
<comments xmlns="http://schemas.openxmlformats.org/spreadsheetml/2006/main">
  <authors>
    <author>Daune Wilson</author>
  </authors>
  <commentList>
    <comment ref="L7" authorId="0" shapeId="0">
      <text>
        <r>
          <rPr>
            <b/>
            <sz val="9"/>
            <color indexed="81"/>
            <rFont val="Tahoma"/>
            <charset val="1"/>
          </rPr>
          <t>Daune Wilson:</t>
        </r>
        <r>
          <rPr>
            <sz val="9"/>
            <color indexed="81"/>
            <rFont val="Tahoma"/>
            <charset val="1"/>
          </rPr>
          <t xml:space="preserve">
The CAISO is aware now that more time will be needed.</t>
        </r>
      </text>
    </comment>
  </commentList>
</comments>
</file>

<file path=xl/sharedStrings.xml><?xml version="1.0" encoding="utf-8"?>
<sst xmlns="http://schemas.openxmlformats.org/spreadsheetml/2006/main" count="184" uniqueCount="167">
  <si>
    <t>Customer Actions</t>
  </si>
  <si>
    <t>Dates</t>
  </si>
  <si>
    <t>Customer Resources</t>
  </si>
  <si>
    <t>IR Open Window Announcement</t>
  </si>
  <si>
    <t>Milestone Timeframe</t>
  </si>
  <si>
    <t>Timely manner</t>
  </si>
  <si>
    <t>Start</t>
  </si>
  <si>
    <t>End</t>
  </si>
  <si>
    <t>ISO Actions</t>
  </si>
  <si>
    <t>6.1.2</t>
  </si>
  <si>
    <t>Customer Response Timeframe</t>
  </si>
  <si>
    <t>ISO Response Timeframe</t>
  </si>
  <si>
    <t>Acronym</t>
  </si>
  <si>
    <t>Term</t>
  </si>
  <si>
    <t>GIA</t>
  </si>
  <si>
    <t>Generator Interconnection Agreement</t>
  </si>
  <si>
    <t>ISO</t>
  </si>
  <si>
    <t>PTO</t>
  </si>
  <si>
    <t>Participating Transmission Owner</t>
  </si>
  <si>
    <t>CD</t>
  </si>
  <si>
    <t>BD</t>
  </si>
  <si>
    <t>Calendar Day</t>
  </si>
  <si>
    <t>Within 10 BDs of results meeting</t>
  </si>
  <si>
    <t>IR</t>
  </si>
  <si>
    <t>Interconnection Request</t>
  </si>
  <si>
    <t>Due Date per Market Notice</t>
  </si>
  <si>
    <t xml:space="preserve"> Annual Deliverability Retention Affidavit</t>
  </si>
  <si>
    <t>Business Day (Per ISO Tariff - Excludes Federal Holidays &amp; day after Thanksgiving)</t>
  </si>
  <si>
    <t>POI</t>
  </si>
  <si>
    <t>Point of Interconnection</t>
  </si>
  <si>
    <t>COD</t>
  </si>
  <si>
    <t>Commercial Operation Date</t>
  </si>
  <si>
    <t>ISO  Provides Final Executable GIA to PTO and Customer</t>
  </si>
  <si>
    <t>PTO Tenders Draft GIA Appendices</t>
  </si>
  <si>
    <t>ISO &amp; PTO negotiate GIA with customer</t>
  </si>
  <si>
    <t>Send Affidavit Market Notice
Score Projects based on Affidavit Information</t>
  </si>
  <si>
    <t>Cluster 15</t>
  </si>
  <si>
    <t>Tariff Appendix KK Section Number(s)</t>
  </si>
  <si>
    <t>10 BD</t>
  </si>
  <si>
    <t>60 CD</t>
  </si>
  <si>
    <t>Process</t>
  </si>
  <si>
    <t>Subprocess</t>
  </si>
  <si>
    <t>Completeness Check</t>
  </si>
  <si>
    <t>Technical Validation</t>
  </si>
  <si>
    <t>Within 14 CD of Notification</t>
  </si>
  <si>
    <t>Within 10 BD of Notification</t>
  </si>
  <si>
    <t xml:space="preserve">Schedule Scoping Meeting
</t>
  </si>
  <si>
    <t>Notify Auction Winners or Refund of Deposits</t>
  </si>
  <si>
    <r>
      <rPr>
        <i/>
        <sz val="11"/>
        <rFont val="Arial Narrow"/>
        <family val="2"/>
      </rPr>
      <t xml:space="preserve">
</t>
    </r>
    <r>
      <rPr>
        <sz val="11"/>
        <rFont val="Arial Narrow"/>
        <family val="2"/>
      </rPr>
      <t>Notify Application is Valid or Refund of Deposits</t>
    </r>
  </si>
  <si>
    <t xml:space="preserve">Cluster Study </t>
  </si>
  <si>
    <t>Cluster Study Report Issued</t>
  </si>
  <si>
    <t>Cluster Study Report Meeting</t>
  </si>
  <si>
    <t>Within 10 BD of Issuing Cluster Study Report</t>
  </si>
  <si>
    <t>Interconnection Facilities Study</t>
  </si>
  <si>
    <t>Provide action items and next steps</t>
  </si>
  <si>
    <t>Within 30 CD of Receipt</t>
  </si>
  <si>
    <t>Within 20 CD of the Cluster Study Report Meeting</t>
  </si>
  <si>
    <t>8.1.1</t>
  </si>
  <si>
    <t>120 CD</t>
  </si>
  <si>
    <t>Within 15 BD of comments received</t>
  </si>
  <si>
    <t>7.4.1</t>
  </si>
  <si>
    <t>3.5.4, 4.1, 4.2, 4.3, 4.4</t>
  </si>
  <si>
    <t xml:space="preserve"> Within 10 BD of Notification</t>
  </si>
  <si>
    <r>
      <rPr>
        <u/>
        <sz val="11"/>
        <rFont val="Arial Narrow"/>
        <family val="2"/>
      </rPr>
      <t>Submit</t>
    </r>
    <r>
      <rPr>
        <sz val="11"/>
        <rFont val="Arial Narrow"/>
        <family val="2"/>
      </rPr>
      <t xml:space="preserve">:
Complete IR Package including:
Application Fee, and Study and Commercial Readiness Deposit
</t>
    </r>
  </si>
  <si>
    <t>Notify IC all application components received</t>
  </si>
  <si>
    <t>Resource Interconnection Standards Fair</t>
  </si>
  <si>
    <t>Submit questions, attend RISF</t>
  </si>
  <si>
    <t>10 BD before RISF</t>
  </si>
  <si>
    <t>Save the Date - Resource Interconnection Standards Fair on 9/17/24 | California ISO (caiso.com)</t>
  </si>
  <si>
    <t xml:space="preserve">Suscribe to the Daily Breifing </t>
  </si>
  <si>
    <t>Coordinate with PTO posting amounts were received by due date</t>
  </si>
  <si>
    <t>https://www.caiso.com/generation-transmission/generation/generator-interconnection/interconnection-request-study</t>
  </si>
  <si>
    <t>Customer Engagement Window</t>
  </si>
  <si>
    <t>Within 20 CD After Cluster Study Report</t>
  </si>
  <si>
    <t>Annual Reassessment/ Cluster Restudy</t>
  </si>
  <si>
    <t>Evaluate impacts on previously identified network upgrades</t>
  </si>
  <si>
    <t>Reassessment/Cluster Restudy Report Issued</t>
  </si>
  <si>
    <t xml:space="preserve">Reassessment/Cluster Restudy Report Meeting </t>
  </si>
  <si>
    <t>Within 10 BD of Issuing Reassessment/Cluster Restudy Study Report</t>
  </si>
  <si>
    <t xml:space="preserve">Issue Report to Interconnection Customers
</t>
  </si>
  <si>
    <t>Issue Report to Interconnection Customers</t>
  </si>
  <si>
    <t xml:space="preserve">Post 5% Commercial Readiness Deposit; demonstrate continued Site Control 
</t>
  </si>
  <si>
    <t>3/15/2027 tentative</t>
  </si>
  <si>
    <t>Validate Site Control, Appendix B data and CR Deposit with PTO. 
Notify Customer if MMA Review needed.</t>
  </si>
  <si>
    <t xml:space="preserve">Final Interconnection Facilities Study Report </t>
  </si>
  <si>
    <t>Perform Interconnection Facilities Study</t>
  </si>
  <si>
    <t>Issue reports to Interconnection Customers</t>
  </si>
  <si>
    <t>Issue draft reports to Interconnection Customers</t>
  </si>
  <si>
    <t>Within 30 CD after receipt of Interconnection Facilities Study Agreement</t>
  </si>
  <si>
    <t>Post 10% Commercial Readiness Deposit</t>
  </si>
  <si>
    <t>Upon submitting executed GIA or within 10 BD after request for unexecuted filing of GIA</t>
  </si>
  <si>
    <t>Post 20% GIA Deposit</t>
  </si>
  <si>
    <t>Negotiate GIA</t>
  </si>
  <si>
    <t>Execute GIA</t>
  </si>
  <si>
    <t>3.5.1</t>
  </si>
  <si>
    <t>3.5.1, 3.5.2</t>
  </si>
  <si>
    <t>4.1.2</t>
  </si>
  <si>
    <t>6.6, 6.7</t>
  </si>
  <si>
    <t>8.9.3</t>
  </si>
  <si>
    <t>Simultaneous or within 10 BD</t>
  </si>
  <si>
    <t>Submit appendix B reflecting any allowed modifications,(and updated IR package if necessary), demonstrate 100% Site Control</t>
  </si>
  <si>
    <t>Review draft Interconnection Facilities Study report and submit written comments or notification of no comments to CAISO</t>
  </si>
  <si>
    <t>Receive final Interconnection facilities report</t>
  </si>
  <si>
    <t>Return  TPD affidavit to ISO</t>
  </si>
  <si>
    <t>Return TPD affidavit to ISO
Due every year until COD</t>
  </si>
  <si>
    <t>Attend Reassessment/Cluster Study report meeting</t>
  </si>
  <si>
    <t>Review Ressessment/Cluster Study report</t>
  </si>
  <si>
    <t>Attend Cluster Study Report meeting</t>
  </si>
  <si>
    <t>Receive Cluster Study report</t>
  </si>
  <si>
    <t>*(If Applicable)* Submit corrected technical information</t>
  </si>
  <si>
    <t xml:space="preserve">Attend Scoping meeting; registration and NDA required for all participants
</t>
  </si>
  <si>
    <t>Send Market Notice to Subscribers</t>
  </si>
  <si>
    <t>Present overview of the interconnection study process highlighting certain steps</t>
  </si>
  <si>
    <r>
      <rPr>
        <i/>
        <u/>
        <sz val="11"/>
        <rFont val="Arial Narrow"/>
        <family val="2"/>
      </rPr>
      <t xml:space="preserve">
</t>
    </r>
    <r>
      <rPr>
        <sz val="11"/>
        <rFont val="Arial Narrow"/>
        <family val="2"/>
      </rPr>
      <t>Notify complete application or necessary clarifying information</t>
    </r>
  </si>
  <si>
    <t>Score application based on submittal</t>
  </si>
  <si>
    <t>Cluster Application Window</t>
  </si>
  <si>
    <t>30 CD prior to application window opening</t>
  </si>
  <si>
    <t xml:space="preserve">60 CD prior to application window opening  </t>
  </si>
  <si>
    <t xml:space="preserve">Within 5 BD of receipt </t>
  </si>
  <si>
    <t>Within 5 BDs of receipt</t>
  </si>
  <si>
    <t>Prior to 30 CDs before affidavits due to ISO</t>
  </si>
  <si>
    <t>California Independent System Operator Corporation</t>
  </si>
  <si>
    <t>*(If Applicable)* Submit clarifying information</t>
  </si>
  <si>
    <t>https://www.caiso.com/daily-briefing
https://www.caiso.com/subscriptions/subscription-general</t>
  </si>
  <si>
    <t>Process Timeframe</t>
  </si>
  <si>
    <t>Scoping Meeting Per Study Area &amp; Cluster Study Criteria</t>
  </si>
  <si>
    <t>*(If Applicable)* 
Submit auction bid
by 2/26/2024</t>
  </si>
  <si>
    <t>TBD</t>
  </si>
  <si>
    <t>10/1/2024-12/1/2024</t>
  </si>
  <si>
    <t xml:space="preserve">
5/1/2025</t>
  </si>
  <si>
    <t>1/1/2025-5/1/2025</t>
  </si>
  <si>
    <t>DD 17.1 a)</t>
  </si>
  <si>
    <t>Dates - Controlled by CAISO tariff</t>
  </si>
  <si>
    <t xml:space="preserve">5/1/2025
</t>
  </si>
  <si>
    <t>Auction &amp; Scoring Results</t>
  </si>
  <si>
    <r>
      <t>1/1/2025</t>
    </r>
    <r>
      <rPr>
        <b/>
        <vertAlign val="superscript"/>
        <sz val="11"/>
        <rFont val="Arial"/>
        <family val="2"/>
      </rPr>
      <t>1</t>
    </r>
  </si>
  <si>
    <r>
      <rPr>
        <b/>
        <vertAlign val="superscript"/>
        <sz val="11"/>
        <rFont val="Arial Narrow"/>
        <family val="2"/>
      </rPr>
      <t>2</t>
    </r>
    <r>
      <rPr>
        <b/>
        <sz val="11"/>
        <rFont val="Arial Narrow"/>
        <family val="2"/>
      </rPr>
      <t>Date varies by project</t>
    </r>
  </si>
  <si>
    <r>
      <t>Tender Draft GIA</t>
    </r>
    <r>
      <rPr>
        <b/>
        <vertAlign val="superscript"/>
        <sz val="11"/>
        <color theme="0"/>
        <rFont val="Arial Narrow"/>
        <family val="2"/>
      </rPr>
      <t>2</t>
    </r>
  </si>
  <si>
    <r>
      <t>GIA Negotiation</t>
    </r>
    <r>
      <rPr>
        <b/>
        <vertAlign val="superscript"/>
        <sz val="11"/>
        <color theme="0"/>
        <rFont val="Arial Narrow"/>
        <family val="2"/>
      </rPr>
      <t>2</t>
    </r>
  </si>
  <si>
    <r>
      <t>Executable GIA</t>
    </r>
    <r>
      <rPr>
        <b/>
        <vertAlign val="superscript"/>
        <sz val="11"/>
        <color theme="0"/>
        <rFont val="Arial Narrow"/>
        <family val="2"/>
      </rPr>
      <t>2</t>
    </r>
  </si>
  <si>
    <r>
      <t>Generator Interconnection Agreement Deposit</t>
    </r>
    <r>
      <rPr>
        <b/>
        <vertAlign val="superscript"/>
        <sz val="11"/>
        <color theme="0"/>
        <rFont val="Arial Narrow"/>
        <family val="2"/>
      </rPr>
      <t>2</t>
    </r>
  </si>
  <si>
    <t>Cluster Study Criteria Evaluation</t>
  </si>
  <si>
    <t>CAISO Public</t>
  </si>
  <si>
    <t xml:space="preserve">164 CD </t>
  </si>
  <si>
    <t>6.6
DD 17.1(d)</t>
  </si>
  <si>
    <t>5% Commercial Readiness Dep; Continued Site Ctrl; Shared Gen-tie</t>
  </si>
  <si>
    <t xml:space="preserve">Within 150 CD of Cluster Study Report Meeting </t>
  </si>
  <si>
    <t>Issue Agreement within 5 BD of Restudy Report Meeting</t>
  </si>
  <si>
    <t>Return Agmt, Apdx B; 10% Commercial Readiness Deposit</t>
  </si>
  <si>
    <t>Draft Interconnection Facilities Study Report Issued &amp; Comment Period</t>
  </si>
  <si>
    <t>30CD</t>
  </si>
  <si>
    <t>Interconnection Facilities Study Report Meeting</t>
  </si>
  <si>
    <t>Revised 4/15/2025</t>
  </si>
  <si>
    <r>
      <rPr>
        <b/>
        <vertAlign val="superscript"/>
        <sz val="11"/>
        <rFont val="Arial Narrow"/>
        <family val="2"/>
      </rPr>
      <t>1</t>
    </r>
    <r>
      <rPr>
        <b/>
        <sz val="11"/>
        <rFont val="Arial Narrow"/>
        <family val="2"/>
      </rPr>
      <t>Validation officially begins in GRIP 2/12/2025; Cluster study crieteria determination complete 2/11/2025</t>
    </r>
  </si>
  <si>
    <t>TP Deliverability Affidavits</t>
  </si>
  <si>
    <t>3.5.1.5, 7.4.1(1), 10.1, 10.2,
11.1 thru 11.2.7</t>
  </si>
  <si>
    <t>Deficiency Cure Period through 12/26/2025</t>
  </si>
  <si>
    <t>3.6.1.2, 7.4, 7.5</t>
  </si>
  <si>
    <t>Issue Interconnetion Facilities Study Agmt incl Appendix B Technical Data</t>
  </si>
  <si>
    <t>Within 30 CD of issuing Final Interconnection Facilities Study Report</t>
  </si>
  <si>
    <t>Attend Interconnection Facilities Study report meeting</t>
  </si>
  <si>
    <t>Perform Cluster Study</t>
  </si>
  <si>
    <t>Coordinate with PTO to confirm posting amounts were received by due date</t>
  </si>
  <si>
    <t>6/1/2025-12/26/2025</t>
  </si>
  <si>
    <t>12/27/2025-6/8/2026</t>
  </si>
  <si>
    <t>6/16/2026-2/3/2027</t>
  </si>
  <si>
    <t>May be extended by 15 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</si>
</sst>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;@"/>
    <numFmt numFmtId="165" formatCode="m/d/yyyy;@"/>
  </numFmts>
  <fonts count="42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b/>
      <sz val="11"/>
      <name val="Arial Narrow"/>
      <family val="2"/>
    </font>
    <font>
      <b/>
      <sz val="10"/>
      <name val="Arial"/>
      <family val="2"/>
    </font>
    <font>
      <b/>
      <sz val="12"/>
      <name val="Arial"/>
      <family val="2"/>
    </font>
    <font>
      <u/>
      <sz val="11"/>
      <name val="Arial Narrow"/>
      <family val="2"/>
    </font>
    <font>
      <i/>
      <sz val="11"/>
      <name val="Arial Narrow"/>
      <family val="2"/>
    </font>
    <font>
      <i/>
      <u/>
      <sz val="11"/>
      <name val="Arial Narrow"/>
      <family val="2"/>
    </font>
    <font>
      <u/>
      <sz val="8.8000000000000007"/>
      <color theme="10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Arial"/>
      <family val="2"/>
    </font>
    <font>
      <b/>
      <i/>
      <sz val="12"/>
      <color theme="0"/>
      <name val="Arial"/>
      <family val="2"/>
    </font>
    <font>
      <b/>
      <sz val="10"/>
      <color theme="1"/>
      <name val="Arial"/>
      <family val="2"/>
    </font>
    <font>
      <sz val="11"/>
      <color theme="1"/>
      <name val="Arial Narrow"/>
      <family val="2"/>
    </font>
    <font>
      <b/>
      <i/>
      <sz val="11"/>
      <color theme="4" tint="-0.24994659260841701"/>
      <name val="Arial Narrow"/>
      <family val="2"/>
    </font>
    <font>
      <b/>
      <sz val="11"/>
      <color theme="4" tint="-0.24994659260841701"/>
      <name val="Arial Narrow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Arial Narrow"/>
      <family val="2"/>
    </font>
    <font>
      <b/>
      <sz val="11"/>
      <color theme="0"/>
      <name val="Arial Narrow"/>
      <family val="2"/>
    </font>
    <font>
      <u/>
      <sz val="11"/>
      <color rgb="FFFF0000"/>
      <name val="Arial Narrow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9"/>
      <color theme="10"/>
      <name val="Arial Narrow"/>
      <family val="2"/>
    </font>
    <font>
      <u/>
      <sz val="10"/>
      <color theme="10"/>
      <name val="Arial Narrow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b/>
      <vertAlign val="superscript"/>
      <sz val="11"/>
      <name val="Arial"/>
      <family val="2"/>
    </font>
    <font>
      <b/>
      <vertAlign val="superscript"/>
      <sz val="11"/>
      <name val="Arial Narrow"/>
      <family val="2"/>
    </font>
    <font>
      <b/>
      <vertAlign val="superscript"/>
      <sz val="11"/>
      <color theme="0"/>
      <name val="Arial Narrow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0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rgb="FF3366CC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CC00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ck">
        <color theme="6" tint="-0.24994659260841701"/>
      </top>
      <bottom/>
      <diagonal/>
    </border>
    <border>
      <left/>
      <right/>
      <top style="thick">
        <color theme="4"/>
      </top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 style="thick">
        <color theme="4"/>
      </bottom>
      <diagonal/>
    </border>
    <border>
      <left style="thin">
        <color theme="3" tint="0.39997558519241921"/>
      </left>
      <right style="thin">
        <color theme="3" tint="0.39997558519241921"/>
      </right>
      <top style="thick">
        <color theme="4"/>
      </top>
      <bottom style="thin">
        <color theme="3" tint="0.39997558519241921"/>
      </bottom>
      <diagonal/>
    </border>
    <border>
      <left style="thin">
        <color theme="3" tint="0.39997558519241921"/>
      </left>
      <right style="thick">
        <color theme="4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ck">
        <color theme="4"/>
      </bottom>
      <diagonal/>
    </border>
    <border>
      <left style="thin">
        <color theme="6" tint="-0.24994659260841701"/>
      </left>
      <right style="thin">
        <color theme="6" tint="-0.24994659260841701"/>
      </right>
      <top style="thick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 style="thick">
        <color theme="6" tint="-0.24994659260841701"/>
      </right>
      <top style="thick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ck">
        <color theme="6" tint="-0.24994659260841701"/>
      </bottom>
      <diagonal/>
    </border>
    <border>
      <left style="thin">
        <color theme="6" tint="-0.24994659260841701"/>
      </left>
      <right style="thick">
        <color theme="6" tint="-0.24994659260841701"/>
      </right>
      <top style="thin">
        <color theme="6" tint="-0.24994659260841701"/>
      </top>
      <bottom style="thick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4"/>
      </left>
      <right/>
      <top style="thick">
        <color theme="4"/>
      </top>
      <bottom style="thick">
        <color theme="4"/>
      </bottom>
      <diagonal/>
    </border>
    <border>
      <left style="thick">
        <color theme="6" tint="-0.24994659260841701"/>
      </left>
      <right/>
      <top style="thick">
        <color theme="6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3" tint="0.39997558519241921"/>
      </left>
      <right/>
      <top style="thin">
        <color theme="3" tint="0.39997558519241921"/>
      </top>
      <bottom style="thick">
        <color theme="4"/>
      </bottom>
      <diagonal/>
    </border>
    <border>
      <left/>
      <right/>
      <top/>
      <bottom style="thick">
        <color theme="6" tint="-0.24994659260841701"/>
      </bottom>
      <diagonal/>
    </border>
    <border>
      <left/>
      <right/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3" tint="0.39997558519241921"/>
      </left>
      <right/>
      <top style="thick">
        <color theme="4"/>
      </top>
      <bottom style="thin">
        <color theme="3" tint="0.39997558519241921"/>
      </bottom>
      <diagonal/>
    </border>
    <border>
      <left style="thin">
        <color theme="3" tint="0.39997558519241921"/>
      </left>
      <right style="thick">
        <color theme="4"/>
      </right>
      <top style="thick">
        <color theme="4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/>
      <bottom style="thin">
        <color theme="3" tint="0.39997558519241921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/>
      <right style="thick">
        <color theme="6" tint="-0.24994659260841701"/>
      </right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 style="thick">
        <color theme="6" tint="-0.2499465926084170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thick">
        <color theme="4"/>
      </bottom>
      <diagonal/>
    </border>
    <border>
      <left style="thick">
        <color theme="6" tint="-0.24994659260841701"/>
      </left>
      <right style="thin">
        <color theme="6" tint="-0.24994659260841701"/>
      </right>
      <top style="thick">
        <color theme="6" tint="-0.24994659260841701"/>
      </top>
      <bottom style="thin">
        <color theme="6" tint="-0.24994659260841701"/>
      </bottom>
      <diagonal/>
    </border>
    <border>
      <left style="thick">
        <color theme="6" tint="-0.24994659260841701"/>
      </left>
      <right style="thin">
        <color theme="6" tint="-0.24994659260841701"/>
      </right>
      <top style="thin">
        <color theme="6" tint="-0.24994659260841701"/>
      </top>
      <bottom/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/>
      <diagonal/>
    </border>
    <border>
      <left style="thick">
        <color theme="4"/>
      </left>
      <right/>
      <top style="thick">
        <color theme="4"/>
      </top>
      <bottom/>
      <diagonal/>
    </border>
    <border>
      <left/>
      <right style="thin">
        <color theme="3" tint="0.39997558519241921"/>
      </right>
      <top style="thick">
        <color theme="4"/>
      </top>
      <bottom/>
      <diagonal/>
    </border>
    <border>
      <left style="thick">
        <color theme="4"/>
      </left>
      <right/>
      <top/>
      <bottom style="thin">
        <color theme="3" tint="0.39997558519241921"/>
      </bottom>
      <diagonal/>
    </border>
    <border>
      <left/>
      <right style="thin">
        <color theme="3" tint="0.39997558519241921"/>
      </right>
      <top/>
      <bottom style="thin">
        <color theme="3" tint="0.39997558519241921"/>
      </bottom>
      <diagonal/>
    </border>
    <border>
      <left style="thick">
        <color theme="4"/>
      </left>
      <right/>
      <top style="thin">
        <color theme="3" tint="0.39997558519241921"/>
      </top>
      <bottom style="thick">
        <color theme="4"/>
      </bottom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54">
    <xf numFmtId="0" fontId="0" fillId="0" borderId="0" xfId="0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14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164" fontId="0" fillId="0" borderId="0" xfId="0" applyNumberFormat="1" applyFont="1" applyFill="1" applyAlignment="1">
      <alignment horizontal="left"/>
    </xf>
    <xf numFmtId="164" fontId="0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Protection="1"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164" fontId="0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vertical="center" wrapText="1"/>
      <protection locked="0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0" fillId="2" borderId="5" xfId="0" applyFont="1" applyFill="1" applyBorder="1" applyAlignment="1" applyProtection="1">
      <alignment horizontal="center" vertical="center"/>
      <protection locked="0"/>
    </xf>
    <xf numFmtId="0" fontId="12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5" fillId="4" borderId="0" xfId="0" applyFont="1" applyFill="1" applyBorder="1" applyAlignment="1">
      <alignment horizontal="center" vertical="center" wrapText="1"/>
    </xf>
    <xf numFmtId="0" fontId="26" fillId="0" borderId="0" xfId="0" applyFont="1"/>
    <xf numFmtId="0" fontId="2" fillId="0" borderId="11" xfId="0" applyFont="1" applyBorder="1" applyAlignment="1" applyProtection="1">
      <alignment horizontal="center" vertical="center" wrapText="1"/>
      <protection locked="0"/>
    </xf>
    <xf numFmtId="0" fontId="4" fillId="6" borderId="13" xfId="0" applyFont="1" applyFill="1" applyBorder="1" applyAlignment="1" applyProtection="1">
      <alignment horizontal="center" vertical="center" wrapText="1"/>
      <protection locked="0"/>
    </xf>
    <xf numFmtId="0" fontId="20" fillId="3" borderId="17" xfId="0" applyFont="1" applyFill="1" applyBorder="1" applyAlignment="1">
      <alignment horizontal="left" vertical="center"/>
    </xf>
    <xf numFmtId="0" fontId="20" fillId="2" borderId="18" xfId="0" applyFont="1" applyFill="1" applyBorder="1" applyAlignment="1" applyProtection="1">
      <alignment horizontal="left" vertical="center"/>
      <protection locked="0"/>
    </xf>
    <xf numFmtId="0" fontId="14" fillId="0" borderId="0" xfId="0" applyFont="1" applyFill="1" applyBorder="1" applyAlignment="1">
      <alignment horizontal="center" vertical="center" wrapText="1"/>
    </xf>
    <xf numFmtId="3" fontId="0" fillId="0" borderId="0" xfId="0" applyNumberFormat="1" applyFont="1" applyFill="1" applyBorder="1" applyAlignment="1" applyProtection="1">
      <alignment horizontal="center"/>
      <protection locked="0"/>
    </xf>
    <xf numFmtId="0" fontId="29" fillId="0" borderId="21" xfId="1" applyFont="1" applyBorder="1" applyAlignment="1" applyProtection="1">
      <alignment vertical="center" wrapText="1"/>
    </xf>
    <xf numFmtId="0" fontId="21" fillId="4" borderId="22" xfId="0" applyFont="1" applyFill="1" applyBorder="1" applyAlignment="1">
      <alignment horizontal="center" vertical="center" wrapText="1"/>
    </xf>
    <xf numFmtId="3" fontId="15" fillId="0" borderId="0" xfId="0" applyNumberFormat="1" applyFont="1" applyFill="1" applyBorder="1" applyAlignment="1" applyProtection="1">
      <alignment horizontal="center"/>
      <protection locked="0"/>
    </xf>
    <xf numFmtId="0" fontId="0" fillId="0" borderId="1" xfId="0" applyBorder="1"/>
    <xf numFmtId="0" fontId="15" fillId="0" borderId="1" xfId="0" applyFont="1" applyBorder="1"/>
    <xf numFmtId="0" fontId="0" fillId="0" borderId="0" xfId="0" applyNumberFormat="1" applyFont="1" applyFill="1" applyAlignment="1" applyProtection="1">
      <alignment horizontal="center" vertical="top"/>
      <protection locked="0"/>
    </xf>
    <xf numFmtId="0" fontId="26" fillId="0" borderId="0" xfId="0" applyNumberFormat="1" applyFont="1" applyFill="1" applyAlignment="1" applyProtection="1">
      <alignment horizontal="center" vertical="top"/>
      <protection locked="0"/>
    </xf>
    <xf numFmtId="0" fontId="0" fillId="0" borderId="0" xfId="0" applyNumberFormat="1" applyFont="1" applyFill="1" applyBorder="1" applyAlignment="1" applyProtection="1">
      <alignment horizontal="center" vertical="top"/>
      <protection locked="0"/>
    </xf>
    <xf numFmtId="0" fontId="30" fillId="0" borderId="0" xfId="0" applyFont="1" applyFill="1"/>
    <xf numFmtId="0" fontId="20" fillId="2" borderId="23" xfId="0" applyFont="1" applyFill="1" applyBorder="1" applyAlignment="1" applyProtection="1">
      <alignment vertical="center"/>
      <protection locked="0"/>
    </xf>
    <xf numFmtId="0" fontId="20" fillId="3" borderId="6" xfId="0" applyFont="1" applyFill="1" applyBorder="1" applyAlignment="1">
      <alignment vertical="center"/>
    </xf>
    <xf numFmtId="165" fontId="1" fillId="7" borderId="19" xfId="0" applyNumberFormat="1" applyFont="1" applyFill="1" applyBorder="1" applyAlignment="1">
      <alignment horizontal="center"/>
    </xf>
    <xf numFmtId="165" fontId="1" fillId="7" borderId="19" xfId="0" quotePrefix="1" applyNumberFormat="1" applyFont="1" applyFill="1" applyBorder="1" applyAlignment="1">
      <alignment horizontal="center"/>
    </xf>
    <xf numFmtId="165" fontId="1" fillId="7" borderId="16" xfId="0" quotePrefix="1" applyNumberFormat="1" applyFont="1" applyFill="1" applyBorder="1" applyAlignment="1">
      <alignment horizontal="center"/>
    </xf>
    <xf numFmtId="0" fontId="6" fillId="7" borderId="16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25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30" fillId="0" borderId="0" xfId="0" applyFont="1" applyFill="1" applyBorder="1" applyAlignment="1" applyProtection="1">
      <alignment vertical="center" wrapText="1"/>
      <protection locked="0"/>
    </xf>
    <xf numFmtId="0" fontId="27" fillId="0" borderId="10" xfId="1" applyFont="1" applyFill="1" applyBorder="1" applyAlignment="1" applyProtection="1">
      <alignment horizontal="center" vertical="center" wrapText="1"/>
    </xf>
    <xf numFmtId="165" fontId="1" fillId="7" borderId="27" xfId="0" applyNumberFormat="1" applyFont="1" applyFill="1" applyBorder="1" applyAlignment="1">
      <alignment horizontal="center"/>
    </xf>
    <xf numFmtId="165" fontId="1" fillId="7" borderId="29" xfId="0" applyNumberFormat="1" applyFont="1" applyFill="1" applyBorder="1" applyAlignment="1">
      <alignment horizontal="center"/>
    </xf>
    <xf numFmtId="0" fontId="6" fillId="7" borderId="28" xfId="0" applyFont="1" applyFill="1" applyBorder="1" applyAlignment="1">
      <alignment horizontal="center" vertical="center" wrapText="1"/>
    </xf>
    <xf numFmtId="0" fontId="32" fillId="5" borderId="8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3" fillId="6" borderId="13" xfId="0" applyFont="1" applyFill="1" applyBorder="1" applyAlignment="1" applyProtection="1">
      <alignment horizontal="center" vertical="center" wrapText="1"/>
      <protection locked="0"/>
    </xf>
    <xf numFmtId="0" fontId="3" fillId="6" borderId="32" xfId="0" applyFont="1" applyFill="1" applyBorder="1" applyAlignment="1" applyProtection="1">
      <alignment vertical="center" wrapText="1"/>
      <protection locked="0"/>
    </xf>
    <xf numFmtId="0" fontId="3" fillId="6" borderId="14" xfId="0" applyFont="1" applyFill="1" applyBorder="1" applyAlignment="1" applyProtection="1">
      <alignment horizontal="center" vertical="center" wrapText="1"/>
      <protection locked="0"/>
    </xf>
    <xf numFmtId="164" fontId="1" fillId="7" borderId="16" xfId="0" applyNumberFormat="1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vertical="center"/>
    </xf>
    <xf numFmtId="0" fontId="20" fillId="2" borderId="31" xfId="0" applyFont="1" applyFill="1" applyBorder="1" applyAlignment="1" applyProtection="1">
      <alignment vertical="center"/>
      <protection locked="0"/>
    </xf>
    <xf numFmtId="0" fontId="5" fillId="0" borderId="2" xfId="0" quotePrefix="1" applyFont="1" applyFill="1" applyBorder="1" applyAlignment="1">
      <alignment vertical="top"/>
    </xf>
    <xf numFmtId="0" fontId="5" fillId="0" borderId="3" xfId="0" applyFont="1" applyFill="1" applyBorder="1" applyAlignment="1">
      <alignment vertical="top"/>
    </xf>
    <xf numFmtId="0" fontId="0" fillId="0" borderId="0" xfId="0"/>
    <xf numFmtId="0" fontId="22" fillId="0" borderId="11" xfId="0" applyFont="1" applyBorder="1" applyAlignment="1" applyProtection="1">
      <alignment horizontal="center" vertical="center" wrapText="1"/>
      <protection locked="0"/>
    </xf>
    <xf numFmtId="164" fontId="31" fillId="0" borderId="0" xfId="0" applyNumberFormat="1" applyFont="1" applyFill="1" applyBorder="1" applyAlignment="1">
      <alignment horizontal="left" wrapText="1"/>
    </xf>
    <xf numFmtId="0" fontId="3" fillId="7" borderId="16" xfId="0" applyFont="1" applyFill="1" applyBorder="1" applyAlignment="1">
      <alignment horizontal="center" vertical="center" wrapText="1"/>
    </xf>
    <xf numFmtId="14" fontId="31" fillId="0" borderId="0" xfId="0" applyNumberFormat="1" applyFont="1" applyAlignment="1">
      <alignment horizontal="left"/>
    </xf>
    <xf numFmtId="164" fontId="31" fillId="0" borderId="0" xfId="0" applyNumberFormat="1" applyFont="1" applyFill="1" applyAlignment="1">
      <alignment horizontal="left"/>
    </xf>
    <xf numFmtId="0" fontId="33" fillId="0" borderId="10" xfId="1" applyFont="1" applyFill="1" applyBorder="1" applyAlignment="1" applyProtection="1">
      <alignment horizontal="center" vertical="center" wrapText="1"/>
    </xf>
    <xf numFmtId="0" fontId="34" fillId="0" borderId="10" xfId="1" applyFont="1" applyFill="1" applyBorder="1" applyAlignment="1" applyProtection="1">
      <alignment horizontal="center" vertical="center" wrapText="1"/>
    </xf>
    <xf numFmtId="14" fontId="3" fillId="5" borderId="8" xfId="0" applyNumberFormat="1" applyFont="1" applyFill="1" applyBorder="1" applyAlignment="1">
      <alignment horizontal="center" vertical="center" wrapText="1"/>
    </xf>
    <xf numFmtId="0" fontId="11" fillId="0" borderId="10" xfId="1" applyFill="1" applyBorder="1" applyAlignment="1" applyProtection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165" fontId="1" fillId="7" borderId="16" xfId="0" applyNumberFormat="1" applyFont="1" applyFill="1" applyBorder="1" applyAlignment="1">
      <alignment horizontal="center"/>
    </xf>
    <xf numFmtId="165" fontId="1" fillId="7" borderId="16" xfId="0" applyNumberFormat="1" applyFont="1" applyFill="1" applyBorder="1" applyAlignment="1">
      <alignment horizontal="center"/>
    </xf>
    <xf numFmtId="0" fontId="3" fillId="5" borderId="24" xfId="0" applyFont="1" applyFill="1" applyBorder="1" applyAlignment="1">
      <alignment horizontal="center" vertical="center" wrapText="1"/>
    </xf>
    <xf numFmtId="3" fontId="0" fillId="0" borderId="0" xfId="0" applyNumberFormat="1" applyFont="1" applyFill="1" applyBorder="1" applyAlignment="1" applyProtection="1">
      <alignment horizontal="left" vertical="center"/>
      <protection locked="0"/>
    </xf>
    <xf numFmtId="0" fontId="1" fillId="7" borderId="19" xfId="0" applyFont="1" applyFill="1" applyBorder="1" applyAlignment="1">
      <alignment horizontal="center" vertical="center"/>
    </xf>
    <xf numFmtId="0" fontId="1" fillId="7" borderId="19" xfId="0" applyFont="1" applyFill="1" applyBorder="1" applyAlignment="1">
      <alignment horizontal="center"/>
    </xf>
    <xf numFmtId="164" fontId="31" fillId="0" borderId="44" xfId="0" applyNumberFormat="1" applyFont="1" applyFill="1" applyBorder="1" applyAlignment="1">
      <alignment horizontal="left"/>
    </xf>
    <xf numFmtId="0" fontId="0" fillId="0" borderId="44" xfId="0" applyFont="1" applyFill="1" applyBorder="1" applyAlignment="1" applyProtection="1">
      <alignment horizontal="center" vertical="center" wrapText="1"/>
      <protection locked="0"/>
    </xf>
    <xf numFmtId="0" fontId="0" fillId="0" borderId="44" xfId="0" applyFont="1" applyFill="1" applyBorder="1" applyAlignment="1" applyProtection="1">
      <alignment horizontal="left" vertical="center" wrapText="1"/>
      <protection locked="0"/>
    </xf>
    <xf numFmtId="0" fontId="3" fillId="6" borderId="32" xfId="0" applyFont="1" applyFill="1" applyBorder="1" applyAlignment="1" applyProtection="1">
      <alignment horizontal="center" vertical="center" wrapText="1"/>
      <protection locked="0"/>
    </xf>
    <xf numFmtId="0" fontId="3" fillId="5" borderId="24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165" fontId="1" fillId="7" borderId="16" xfId="0" applyNumberFormat="1" applyFont="1" applyFill="1" applyBorder="1" applyAlignment="1">
      <alignment horizontal="center"/>
    </xf>
    <xf numFmtId="165" fontId="1" fillId="7" borderId="16" xfId="0" applyNumberFormat="1" applyFont="1" applyFill="1" applyBorder="1" applyAlignment="1">
      <alignment horizontal="center" wrapText="1"/>
    </xf>
    <xf numFmtId="165" fontId="1" fillId="7" borderId="16" xfId="0" quotePrefix="1" applyNumberFormat="1" applyFont="1" applyFill="1" applyBorder="1" applyAlignment="1">
      <alignment horizontal="center" wrapText="1"/>
    </xf>
    <xf numFmtId="0" fontId="19" fillId="11" borderId="15" xfId="0" applyFont="1" applyFill="1" applyBorder="1" applyAlignment="1">
      <alignment horizontal="left" vertical="center" wrapText="1"/>
    </xf>
    <xf numFmtId="0" fontId="28" fillId="11" borderId="20" xfId="0" applyFont="1" applyFill="1" applyBorder="1" applyAlignment="1">
      <alignment horizontal="left" vertical="center" wrapText="1"/>
    </xf>
    <xf numFmtId="0" fontId="19" fillId="11" borderId="44" xfId="0" applyFont="1" applyFill="1" applyBorder="1" applyAlignment="1">
      <alignment horizontal="left" vertical="center" wrapText="1"/>
    </xf>
    <xf numFmtId="0" fontId="28" fillId="11" borderId="44" xfId="0" applyFont="1" applyFill="1" applyBorder="1" applyAlignment="1">
      <alignment horizontal="left" vertical="center" wrapText="1"/>
    </xf>
    <xf numFmtId="0" fontId="28" fillId="12" borderId="42" xfId="0" applyFont="1" applyFill="1" applyBorder="1" applyAlignment="1">
      <alignment horizontal="center" vertical="center" wrapText="1"/>
    </xf>
    <xf numFmtId="0" fontId="28" fillId="12" borderId="44" xfId="0" applyFont="1" applyFill="1" applyBorder="1" applyAlignment="1">
      <alignment horizontal="center" vertical="center" wrapText="1"/>
    </xf>
    <xf numFmtId="0" fontId="28" fillId="13" borderId="44" xfId="0" applyFont="1" applyFill="1" applyBorder="1" applyAlignment="1">
      <alignment horizontal="center" vertical="center" wrapText="1"/>
    </xf>
    <xf numFmtId="0" fontId="28" fillId="14" borderId="44" xfId="0" applyFont="1" applyFill="1" applyBorder="1" applyAlignment="1">
      <alignment horizontal="center" vertical="center" wrapText="1"/>
    </xf>
    <xf numFmtId="0" fontId="28" fillId="15" borderId="42" xfId="0" applyFont="1" applyFill="1" applyBorder="1" applyAlignment="1">
      <alignment horizontal="center" vertical="center" wrapText="1"/>
    </xf>
    <xf numFmtId="0" fontId="28" fillId="15" borderId="43" xfId="0" applyFont="1" applyFill="1" applyBorder="1" applyAlignment="1">
      <alignment horizontal="center" vertical="center" wrapText="1"/>
    </xf>
    <xf numFmtId="0" fontId="28" fillId="15" borderId="44" xfId="0" applyFont="1" applyFill="1" applyBorder="1" applyAlignment="1">
      <alignment horizontal="center" vertical="center" wrapText="1"/>
    </xf>
    <xf numFmtId="0" fontId="28" fillId="16" borderId="43" xfId="0" applyFont="1" applyFill="1" applyBorder="1" applyAlignment="1">
      <alignment horizontal="center" vertical="center" wrapText="1"/>
    </xf>
    <xf numFmtId="0" fontId="28" fillId="16" borderId="42" xfId="0" applyFont="1" applyFill="1" applyBorder="1" applyAlignment="1">
      <alignment horizontal="center" vertical="center" wrapText="1"/>
    </xf>
    <xf numFmtId="0" fontId="28" fillId="16" borderId="44" xfId="0" applyFont="1" applyFill="1" applyBorder="1" applyAlignment="1">
      <alignment horizontal="center" vertical="center" wrapText="1"/>
    </xf>
    <xf numFmtId="0" fontId="28" fillId="17" borderId="44" xfId="0" applyFont="1" applyFill="1" applyBorder="1" applyAlignment="1">
      <alignment horizontal="center" vertical="center" wrapText="1"/>
    </xf>
    <xf numFmtId="0" fontId="28" fillId="18" borderId="42" xfId="0" applyFont="1" applyFill="1" applyBorder="1" applyAlignment="1">
      <alignment horizontal="center" vertical="center" wrapText="1"/>
    </xf>
    <xf numFmtId="0" fontId="28" fillId="18" borderId="43" xfId="0" applyFont="1" applyFill="1" applyBorder="1" applyAlignment="1">
      <alignment horizontal="center" vertical="center" wrapText="1"/>
    </xf>
    <xf numFmtId="0" fontId="28" fillId="18" borderId="44" xfId="0" applyFont="1" applyFill="1" applyBorder="1" applyAlignment="1">
      <alignment horizontal="center" vertical="center" wrapText="1"/>
    </xf>
    <xf numFmtId="0" fontId="28" fillId="19" borderId="43" xfId="0" applyFont="1" applyFill="1" applyBorder="1" applyAlignment="1">
      <alignment horizontal="center" vertical="center" wrapText="1"/>
    </xf>
    <xf numFmtId="0" fontId="28" fillId="19" borderId="44" xfId="0" applyFont="1" applyFill="1" applyBorder="1" applyAlignment="1">
      <alignment horizontal="center" vertical="center" wrapText="1"/>
    </xf>
    <xf numFmtId="0" fontId="5" fillId="19" borderId="44" xfId="0" applyFont="1" applyFill="1" applyBorder="1" applyAlignment="1">
      <alignment horizontal="center" vertical="center" wrapText="1"/>
    </xf>
    <xf numFmtId="0" fontId="28" fillId="19" borderId="42" xfId="0" applyFont="1" applyFill="1" applyBorder="1" applyAlignment="1">
      <alignment horizontal="center" vertical="center" wrapText="1"/>
    </xf>
    <xf numFmtId="0" fontId="19" fillId="10" borderId="0" xfId="0" applyFont="1" applyFill="1" applyAlignment="1" applyProtection="1">
      <alignment horizontal="center" vertical="center"/>
      <protection locked="0"/>
    </xf>
    <xf numFmtId="0" fontId="28" fillId="14" borderId="45" xfId="0" applyFont="1" applyFill="1" applyBorder="1" applyAlignment="1">
      <alignment horizontal="center" vertical="center" wrapText="1"/>
    </xf>
    <xf numFmtId="0" fontId="28" fillId="14" borderId="46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28" fillId="13" borderId="45" xfId="0" applyFont="1" applyFill="1" applyBorder="1" applyAlignment="1">
      <alignment horizontal="center" vertical="center" wrapText="1"/>
    </xf>
    <xf numFmtId="0" fontId="28" fillId="13" borderId="47" xfId="0" applyFont="1" applyFill="1" applyBorder="1" applyAlignment="1">
      <alignment horizontal="center" vertical="center" wrapText="1"/>
    </xf>
    <xf numFmtId="0" fontId="35" fillId="9" borderId="39" xfId="0" applyFont="1" applyFill="1" applyBorder="1" applyAlignment="1">
      <alignment horizontal="left" vertical="center" wrapText="1"/>
    </xf>
    <xf numFmtId="0" fontId="35" fillId="9" borderId="40" xfId="0" applyFont="1" applyFill="1" applyBorder="1" applyAlignment="1">
      <alignment horizontal="left" vertical="center" wrapText="1"/>
    </xf>
    <xf numFmtId="0" fontId="35" fillId="9" borderId="41" xfId="0" applyFont="1" applyFill="1" applyBorder="1" applyAlignment="1">
      <alignment horizontal="left" vertical="center" wrapText="1"/>
    </xf>
    <xf numFmtId="0" fontId="35" fillId="9" borderId="33" xfId="0" applyFont="1" applyFill="1" applyBorder="1" applyAlignment="1">
      <alignment horizontal="left" vertical="center" wrapText="1"/>
    </xf>
    <xf numFmtId="0" fontId="5" fillId="0" borderId="1" xfId="0" quotePrefix="1" applyNumberFormat="1" applyFont="1" applyFill="1" applyBorder="1" applyAlignment="1" applyProtection="1">
      <alignment horizontal="left" vertical="top" wrapText="1"/>
      <protection locked="0"/>
    </xf>
    <xf numFmtId="0" fontId="5" fillId="0" borderId="1" xfId="0" quotePrefix="1" applyNumberFormat="1" applyFont="1" applyFill="1" applyBorder="1" applyAlignment="1" applyProtection="1">
      <alignment horizontal="left" vertical="top"/>
      <protection locked="0"/>
    </xf>
    <xf numFmtId="0" fontId="5" fillId="0" borderId="2" xfId="0" quotePrefix="1" applyFont="1" applyFill="1" applyBorder="1" applyAlignment="1">
      <alignment horizontal="left" vertical="top" wrapText="1"/>
    </xf>
    <xf numFmtId="0" fontId="5" fillId="0" borderId="3" xfId="0" quotePrefix="1" applyFont="1" applyFill="1" applyBorder="1" applyAlignment="1">
      <alignment horizontal="left" vertical="top" wrapText="1"/>
    </xf>
    <xf numFmtId="0" fontId="36" fillId="19" borderId="50" xfId="0" applyFont="1" applyFill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7" fillId="8" borderId="34" xfId="0" applyFont="1" applyFill="1" applyBorder="1" applyAlignment="1" applyProtection="1">
      <alignment horizontal="left" vertical="center" wrapText="1"/>
      <protection locked="0"/>
    </xf>
    <xf numFmtId="0" fontId="7" fillId="8" borderId="11" xfId="0" applyFont="1" applyFill="1" applyBorder="1" applyAlignment="1" applyProtection="1">
      <alignment horizontal="left" vertical="center" wrapText="1"/>
      <protection locked="0"/>
    </xf>
    <xf numFmtId="0" fontId="28" fillId="12" borderId="48" xfId="0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36" fillId="13" borderId="50" xfId="0" applyFont="1" applyFill="1" applyBorder="1" applyAlignment="1">
      <alignment horizontal="center" vertical="center" wrapText="1"/>
    </xf>
    <xf numFmtId="0" fontId="7" fillId="6" borderId="35" xfId="0" applyFont="1" applyFill="1" applyBorder="1" applyAlignment="1" applyProtection="1">
      <alignment horizontal="left" vertical="center" wrapText="1"/>
      <protection locked="0"/>
    </xf>
    <xf numFmtId="0" fontId="7" fillId="6" borderId="36" xfId="0" applyFont="1" applyFill="1" applyBorder="1" applyAlignment="1" applyProtection="1">
      <alignment horizontal="left" vertical="center" wrapText="1"/>
      <protection locked="0"/>
    </xf>
    <xf numFmtId="0" fontId="35" fillId="5" borderId="37" xfId="0" applyFont="1" applyFill="1" applyBorder="1" applyAlignment="1">
      <alignment horizontal="left" vertical="center" wrapText="1"/>
    </xf>
    <xf numFmtId="0" fontId="35" fillId="5" borderId="38" xfId="0" applyFont="1" applyFill="1" applyBorder="1" applyAlignment="1">
      <alignment horizontal="left" vertical="center" wrapText="1"/>
    </xf>
    <xf numFmtId="164" fontId="7" fillId="7" borderId="16" xfId="0" applyNumberFormat="1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left" vertical="center" wrapText="1"/>
    </xf>
    <xf numFmtId="0" fontId="36" fillId="14" borderId="50" xfId="0" applyFont="1" applyFill="1" applyBorder="1" applyAlignment="1">
      <alignment horizontal="center" vertical="center" wrapText="1"/>
    </xf>
    <xf numFmtId="0" fontId="36" fillId="15" borderId="48" xfId="0" applyFont="1" applyFill="1" applyBorder="1" applyAlignment="1">
      <alignment horizontal="center" vertical="center" wrapText="1"/>
    </xf>
    <xf numFmtId="0" fontId="36" fillId="16" borderId="48" xfId="0" applyFont="1" applyFill="1" applyBorder="1" applyAlignment="1">
      <alignment horizontal="center" vertical="center" wrapText="1"/>
    </xf>
    <xf numFmtId="0" fontId="36" fillId="18" borderId="50" xfId="0" applyFont="1" applyFill="1" applyBorder="1" applyAlignment="1">
      <alignment horizontal="center" vertical="center" wrapText="1"/>
    </xf>
    <xf numFmtId="0" fontId="36" fillId="17" borderId="51" xfId="0" applyFont="1" applyFill="1" applyBorder="1" applyAlignment="1">
      <alignment horizontal="center" vertical="center" wrapText="1"/>
    </xf>
    <xf numFmtId="0" fontId="36" fillId="17" borderId="52" xfId="0" applyFont="1" applyFill="1" applyBorder="1" applyAlignment="1">
      <alignment horizontal="center" vertical="center" wrapText="1"/>
    </xf>
    <xf numFmtId="0" fontId="36" fillId="17" borderId="53" xfId="0" applyFont="1" applyFill="1" applyBorder="1" applyAlignment="1">
      <alignment horizontal="center" vertical="center" wrapText="1"/>
    </xf>
    <xf numFmtId="0" fontId="28" fillId="17" borderId="45" xfId="0" applyFont="1" applyFill="1" applyBorder="1" applyAlignment="1">
      <alignment horizontal="center" vertical="center" wrapText="1"/>
    </xf>
    <xf numFmtId="0" fontId="28" fillId="17" borderId="54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0000"/>
      <color rgb="FFFF0066"/>
      <color rgb="FFFF9966"/>
      <color rgb="FFFF9900"/>
      <color rgb="FF3399FF"/>
      <color rgb="FF00CC99"/>
      <color rgb="FF339933"/>
      <color rgb="FF339966"/>
      <color rgb="FF008080"/>
      <color rgb="FF0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www.caiso.com/generation-transmission/generation/generator-interconnection/interconnection-request-study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caiso.com/notices/save-the-date-resource-interconnection-standards-fair-on-9-17-24" TargetMode="External"/><Relationship Id="rId1" Type="http://schemas.openxmlformats.org/officeDocument/2006/relationships/hyperlink" Target="https://www.caiso.com/generation-transmission/generation/generator-interconnection/interconnection-request-study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caiso.com/generation-transmission/generation/generator-interconnection/interconnection-request-study" TargetMode="External"/><Relationship Id="rId4" Type="http://schemas.openxmlformats.org/officeDocument/2006/relationships/hyperlink" Target="https://www.caiso.com/generation-transmission/generation/generator-interconnection/interconnection-request-study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499984740745262"/>
  </sheetPr>
  <dimension ref="A1:AG31"/>
  <sheetViews>
    <sheetView tabSelected="1" topLeftCell="B1" zoomScale="80" zoomScaleNormal="80" workbookViewId="0">
      <selection activeCell="B1" sqref="B1"/>
    </sheetView>
  </sheetViews>
  <sheetFormatPr defaultColWidth="8.85546875" defaultRowHeight="15" x14ac:dyDescent="0.25"/>
  <cols>
    <col min="1" max="1" width="10.42578125" style="6" hidden="1" customWidth="1"/>
    <col min="2" max="2" width="32" style="1" bestFit="1" customWidth="1"/>
    <col min="3" max="3" width="6.7109375" style="2" customWidth="1"/>
    <col min="4" max="4" width="18.85546875" style="5" customWidth="1"/>
    <col min="5" max="5" width="20.85546875" style="5" customWidth="1"/>
    <col min="6" max="6" width="15.140625" style="69" customWidth="1"/>
    <col min="7" max="7" width="17.5703125" style="69" customWidth="1"/>
    <col min="8" max="9" width="13.42578125" style="69" customWidth="1"/>
    <col min="10" max="10" width="14.85546875" style="69" customWidth="1"/>
    <col min="11" max="11" width="17.140625" style="69" customWidth="1"/>
    <col min="12" max="12" width="16.5703125" style="26" customWidth="1"/>
    <col min="13" max="13" width="16.5703125" style="69" customWidth="1"/>
    <col min="14" max="14" width="16.42578125" style="69" customWidth="1"/>
    <col min="15" max="15" width="19" style="69" customWidth="1"/>
    <col min="16" max="16" width="20.28515625" style="69" customWidth="1"/>
    <col min="17" max="17" width="20" style="69" customWidth="1"/>
    <col min="18" max="18" width="19" style="69" customWidth="1"/>
    <col min="19" max="19" width="21.28515625" style="69" customWidth="1"/>
    <col min="20" max="20" width="20.28515625" style="69" customWidth="1"/>
    <col min="21" max="21" width="16.42578125" style="69" customWidth="1"/>
    <col min="22" max="22" width="20.85546875" style="69" customWidth="1"/>
    <col min="23" max="24" width="17.85546875" style="69" customWidth="1"/>
    <col min="25" max="25" width="17.42578125" style="69" customWidth="1"/>
    <col min="26" max="26" width="15.7109375" style="69" customWidth="1"/>
    <col min="27" max="27" width="21" style="69" customWidth="1"/>
    <col min="28" max="28" width="21.7109375" style="69" customWidth="1"/>
    <col min="29" max="30" width="17.140625" style="69" customWidth="1"/>
    <col min="31" max="16384" width="8.85546875" style="9"/>
  </cols>
  <sheetData>
    <row r="1" spans="1:33" s="10" customFormat="1" ht="18.75" thickBot="1" x14ac:dyDescent="0.3">
      <c r="A1" s="71">
        <v>42520</v>
      </c>
      <c r="B1" s="117" t="s">
        <v>36</v>
      </c>
      <c r="C1" s="2"/>
      <c r="D1" s="32"/>
      <c r="E1" s="32"/>
      <c r="F1" s="32"/>
      <c r="G1" s="32"/>
      <c r="H1" s="32"/>
      <c r="I1" s="32"/>
      <c r="J1" s="32"/>
      <c r="K1" s="83"/>
      <c r="L1" s="32"/>
      <c r="M1" s="32"/>
      <c r="N1" s="32"/>
      <c r="O1" s="32"/>
      <c r="P1" s="35"/>
      <c r="Q1" s="35"/>
      <c r="R1" s="35"/>
      <c r="S1" s="32"/>
      <c r="T1" s="35"/>
      <c r="U1" s="32"/>
      <c r="V1" s="32"/>
      <c r="W1" s="32"/>
      <c r="X1" s="32"/>
      <c r="Y1" s="32"/>
      <c r="Z1" s="32"/>
      <c r="AA1" s="32"/>
      <c r="AB1" s="32"/>
      <c r="AC1" s="32"/>
      <c r="AD1" s="3"/>
    </row>
    <row r="2" spans="1:33" s="13" customFormat="1" ht="66.400000000000006" customHeight="1" x14ac:dyDescent="0.2">
      <c r="A2" s="74">
        <v>42555</v>
      </c>
      <c r="B2" s="95" t="s">
        <v>40</v>
      </c>
      <c r="C2" s="96"/>
      <c r="D2" s="99" t="s">
        <v>3</v>
      </c>
      <c r="E2" s="99" t="s">
        <v>65</v>
      </c>
      <c r="F2" s="121" t="s">
        <v>115</v>
      </c>
      <c r="G2" s="122"/>
      <c r="H2" s="118" t="s">
        <v>72</v>
      </c>
      <c r="I2" s="119"/>
      <c r="J2" s="119"/>
      <c r="K2" s="120"/>
      <c r="L2" s="103" t="s">
        <v>49</v>
      </c>
      <c r="M2" s="103" t="s">
        <v>50</v>
      </c>
      <c r="N2" s="104" t="s">
        <v>51</v>
      </c>
      <c r="O2" s="103" t="s">
        <v>145</v>
      </c>
      <c r="P2" s="106" t="s">
        <v>74</v>
      </c>
      <c r="Q2" s="107" t="s">
        <v>76</v>
      </c>
      <c r="R2" s="107" t="s">
        <v>77</v>
      </c>
      <c r="S2" s="152" t="s">
        <v>158</v>
      </c>
      <c r="T2" s="152" t="s">
        <v>148</v>
      </c>
      <c r="U2" s="152" t="s">
        <v>53</v>
      </c>
      <c r="V2" s="152" t="s">
        <v>149</v>
      </c>
      <c r="W2" s="152" t="s">
        <v>84</v>
      </c>
      <c r="X2" s="153" t="s">
        <v>151</v>
      </c>
      <c r="Y2" s="110" t="s">
        <v>154</v>
      </c>
      <c r="Z2" s="111" t="s">
        <v>26</v>
      </c>
      <c r="AA2" s="113" t="s">
        <v>137</v>
      </c>
      <c r="AB2" s="113" t="s">
        <v>138</v>
      </c>
      <c r="AC2" s="113" t="s">
        <v>139</v>
      </c>
      <c r="AD2" s="116" t="s">
        <v>140</v>
      </c>
      <c r="AE2" s="8"/>
    </row>
    <row r="3" spans="1:33" s="13" customFormat="1" ht="18" customHeight="1" x14ac:dyDescent="0.2">
      <c r="A3" s="74"/>
      <c r="B3" s="97" t="s">
        <v>124</v>
      </c>
      <c r="C3" s="98"/>
      <c r="D3" s="136"/>
      <c r="E3" s="137"/>
      <c r="F3" s="138" t="s">
        <v>128</v>
      </c>
      <c r="G3" s="132"/>
      <c r="H3" s="145" t="s">
        <v>130</v>
      </c>
      <c r="I3" s="145"/>
      <c r="J3" s="145"/>
      <c r="K3" s="145"/>
      <c r="L3" s="146" t="s">
        <v>163</v>
      </c>
      <c r="M3" s="132"/>
      <c r="N3" s="132"/>
      <c r="O3" s="132"/>
      <c r="P3" s="147" t="s">
        <v>164</v>
      </c>
      <c r="Q3" s="132"/>
      <c r="R3" s="132"/>
      <c r="S3" s="149" t="s">
        <v>165</v>
      </c>
      <c r="T3" s="150"/>
      <c r="U3" s="150"/>
      <c r="V3" s="150"/>
      <c r="W3" s="150"/>
      <c r="X3" s="151"/>
      <c r="Y3" s="148"/>
      <c r="Z3" s="132"/>
      <c r="AA3" s="131"/>
      <c r="AB3" s="132"/>
      <c r="AC3" s="132"/>
      <c r="AD3" s="133"/>
      <c r="AE3" s="8"/>
    </row>
    <row r="4" spans="1:33" s="88" customFormat="1" ht="88.5" customHeight="1" x14ac:dyDescent="0.2">
      <c r="A4" s="86"/>
      <c r="B4" s="97" t="s">
        <v>41</v>
      </c>
      <c r="C4" s="98"/>
      <c r="D4" s="100"/>
      <c r="E4" s="100"/>
      <c r="F4" s="101"/>
      <c r="G4" s="101" t="s">
        <v>42</v>
      </c>
      <c r="H4" s="102" t="s">
        <v>141</v>
      </c>
      <c r="I4" s="102" t="s">
        <v>43</v>
      </c>
      <c r="J4" s="102" t="s">
        <v>134</v>
      </c>
      <c r="K4" s="102" t="s">
        <v>125</v>
      </c>
      <c r="L4" s="105"/>
      <c r="M4" s="105"/>
      <c r="N4" s="105"/>
      <c r="O4" s="105" t="s">
        <v>156</v>
      </c>
      <c r="P4" s="108"/>
      <c r="Q4" s="108"/>
      <c r="R4" s="108"/>
      <c r="S4" s="109"/>
      <c r="T4" s="109"/>
      <c r="U4" s="109"/>
      <c r="V4" s="109"/>
      <c r="W4" s="109" t="s">
        <v>166</v>
      </c>
      <c r="X4" s="109"/>
      <c r="Y4" s="112"/>
      <c r="Z4" s="112"/>
      <c r="AA4" s="114"/>
      <c r="AB4" s="114"/>
      <c r="AC4" s="114"/>
      <c r="AD4" s="115"/>
      <c r="AE4" s="87"/>
    </row>
    <row r="5" spans="1:33" s="11" customFormat="1" ht="17.25" x14ac:dyDescent="0.25">
      <c r="A5" s="74">
        <v>42618</v>
      </c>
      <c r="B5" s="143" t="s">
        <v>1</v>
      </c>
      <c r="C5" s="84" t="s">
        <v>6</v>
      </c>
      <c r="D5" s="44"/>
      <c r="E5" s="44">
        <v>45552</v>
      </c>
      <c r="F5" s="44">
        <v>45566</v>
      </c>
      <c r="G5" s="44">
        <v>45566</v>
      </c>
      <c r="H5" s="44">
        <v>45658</v>
      </c>
      <c r="I5" s="92" t="s">
        <v>135</v>
      </c>
      <c r="J5" s="44">
        <v>45700</v>
      </c>
      <c r="K5" s="92">
        <v>45764</v>
      </c>
      <c r="L5" s="53">
        <v>45809</v>
      </c>
      <c r="M5" s="44">
        <f>L6</f>
        <v>45973</v>
      </c>
      <c r="N5" s="44">
        <f>M5+1</f>
        <v>45974</v>
      </c>
      <c r="O5" s="44">
        <f>N6+1</f>
        <v>45988</v>
      </c>
      <c r="P5" s="45">
        <f>N6+30+1</f>
        <v>46018</v>
      </c>
      <c r="Q5" s="45">
        <f>P6</f>
        <v>46167</v>
      </c>
      <c r="R5" s="45">
        <f>Q5+1</f>
        <v>46168</v>
      </c>
      <c r="S5" s="44">
        <f>R6+7+1</f>
        <v>46189</v>
      </c>
      <c r="T5" s="45">
        <f>S5+30-1</f>
        <v>46218</v>
      </c>
      <c r="U5" s="44">
        <f>T5</f>
        <v>46218</v>
      </c>
      <c r="V5" s="44">
        <f>U6+1</f>
        <v>46339</v>
      </c>
      <c r="W5" s="44">
        <f>V6+1</f>
        <v>46369</v>
      </c>
      <c r="X5" s="44">
        <f>W6+1</f>
        <v>46392</v>
      </c>
      <c r="Y5" s="44"/>
      <c r="Z5" s="45"/>
      <c r="AA5" s="44">
        <v>46333</v>
      </c>
      <c r="AB5" s="44">
        <v>46420</v>
      </c>
      <c r="AC5" s="44">
        <v>46479</v>
      </c>
      <c r="AD5" s="85" t="s">
        <v>127</v>
      </c>
      <c r="AE5" s="7"/>
    </row>
    <row r="6" spans="1:33" s="11" customFormat="1" ht="45" customHeight="1" x14ac:dyDescent="0.25">
      <c r="A6" s="74">
        <v>42653</v>
      </c>
      <c r="B6" s="143"/>
      <c r="C6" s="63" t="s">
        <v>7</v>
      </c>
      <c r="D6" s="44">
        <v>45538</v>
      </c>
      <c r="E6" s="44"/>
      <c r="F6" s="80">
        <v>45627</v>
      </c>
      <c r="G6" s="81">
        <v>45635</v>
      </c>
      <c r="H6" s="80">
        <v>45700</v>
      </c>
      <c r="I6" s="92" t="s">
        <v>129</v>
      </c>
      <c r="J6" s="80">
        <v>45721</v>
      </c>
      <c r="K6" s="92" t="s">
        <v>133</v>
      </c>
      <c r="L6" s="54">
        <f>L5+164</f>
        <v>45973</v>
      </c>
      <c r="M6" s="80"/>
      <c r="N6" s="80">
        <f>N5+14-1</f>
        <v>45987</v>
      </c>
      <c r="O6" s="80">
        <f>O5+20-1</f>
        <v>46007</v>
      </c>
      <c r="P6" s="46">
        <f>P5+150-1</f>
        <v>46167</v>
      </c>
      <c r="Q6" s="46"/>
      <c r="R6" s="46">
        <f>R5+14-1</f>
        <v>46181</v>
      </c>
      <c r="S6" s="80"/>
      <c r="T6" s="46"/>
      <c r="U6" s="80">
        <f>U5+120</f>
        <v>46338</v>
      </c>
      <c r="V6" s="80">
        <f>V5+30-1</f>
        <v>46368</v>
      </c>
      <c r="W6" s="93">
        <f>W5+21-1+1+1</f>
        <v>46391</v>
      </c>
      <c r="X6" s="93">
        <f>X5+30-1</f>
        <v>46421</v>
      </c>
      <c r="Y6" s="93" t="s">
        <v>82</v>
      </c>
      <c r="Z6" s="94" t="s">
        <v>82</v>
      </c>
      <c r="AA6" s="80">
        <v>46420</v>
      </c>
      <c r="AB6" s="80">
        <v>46479</v>
      </c>
      <c r="AC6" s="80">
        <v>46489</v>
      </c>
      <c r="AD6" s="92"/>
      <c r="AE6" s="7"/>
    </row>
    <row r="7" spans="1:33" s="8" customFormat="1" ht="76.5" x14ac:dyDescent="0.25">
      <c r="A7" s="74">
        <v>42685</v>
      </c>
      <c r="B7" s="144" t="s">
        <v>4</v>
      </c>
      <c r="C7" s="144"/>
      <c r="D7" s="72"/>
      <c r="E7" s="72"/>
      <c r="F7" s="72" t="s">
        <v>39</v>
      </c>
      <c r="G7" s="72"/>
      <c r="H7" s="72"/>
      <c r="I7" s="72"/>
      <c r="J7" s="72"/>
      <c r="K7" s="72" t="s">
        <v>38</v>
      </c>
      <c r="L7" s="72" t="s">
        <v>143</v>
      </c>
      <c r="M7" s="72"/>
      <c r="N7" s="72" t="s">
        <v>52</v>
      </c>
      <c r="O7" s="72" t="s">
        <v>56</v>
      </c>
      <c r="P7" s="72" t="s">
        <v>146</v>
      </c>
      <c r="Q7" s="72"/>
      <c r="R7" s="72" t="s">
        <v>78</v>
      </c>
      <c r="S7" s="72" t="s">
        <v>147</v>
      </c>
      <c r="T7" s="72" t="s">
        <v>88</v>
      </c>
      <c r="U7" s="72" t="s">
        <v>58</v>
      </c>
      <c r="V7" s="72" t="s">
        <v>150</v>
      </c>
      <c r="W7" s="72" t="s">
        <v>59</v>
      </c>
      <c r="X7" s="72" t="s">
        <v>159</v>
      </c>
      <c r="Y7" s="72"/>
      <c r="Z7" s="72"/>
      <c r="AA7" s="72"/>
      <c r="AB7" s="72"/>
      <c r="AC7" s="72"/>
      <c r="AD7" s="72" t="s">
        <v>90</v>
      </c>
      <c r="AE7" s="7"/>
      <c r="AF7" s="11"/>
      <c r="AG7" s="11"/>
    </row>
    <row r="8" spans="1:33" s="4" customFormat="1" ht="42.75" customHeight="1" x14ac:dyDescent="0.25">
      <c r="A8" s="74">
        <v>42698</v>
      </c>
      <c r="B8" s="144" t="s">
        <v>37</v>
      </c>
      <c r="C8" s="144"/>
      <c r="D8" s="47"/>
      <c r="E8" s="47"/>
      <c r="F8" s="47" t="s">
        <v>94</v>
      </c>
      <c r="G8" s="47" t="s">
        <v>95</v>
      </c>
      <c r="H8" s="47" t="s">
        <v>61</v>
      </c>
      <c r="I8" s="47" t="s">
        <v>131</v>
      </c>
      <c r="J8" s="47" t="s">
        <v>96</v>
      </c>
      <c r="K8" s="47" t="s">
        <v>9</v>
      </c>
      <c r="L8" s="47" t="s">
        <v>144</v>
      </c>
      <c r="M8" s="47" t="s">
        <v>97</v>
      </c>
      <c r="N8" s="47">
        <v>6.7</v>
      </c>
      <c r="O8" s="47" t="s">
        <v>155</v>
      </c>
      <c r="P8" s="47" t="s">
        <v>157</v>
      </c>
      <c r="Q8" s="55" t="s">
        <v>60</v>
      </c>
      <c r="R8" s="55" t="s">
        <v>60</v>
      </c>
      <c r="S8" s="55" t="s">
        <v>57</v>
      </c>
      <c r="T8" s="55" t="s">
        <v>57</v>
      </c>
      <c r="U8" s="47">
        <v>8.5</v>
      </c>
      <c r="V8" s="47">
        <v>8.5</v>
      </c>
      <c r="W8" s="47">
        <v>8.5</v>
      </c>
      <c r="X8" s="47">
        <v>8.6999999999999993</v>
      </c>
      <c r="Y8" s="47">
        <v>8.9</v>
      </c>
      <c r="Z8" s="47" t="s">
        <v>98</v>
      </c>
      <c r="AA8" s="47">
        <v>13</v>
      </c>
      <c r="AB8" s="47">
        <v>13</v>
      </c>
      <c r="AC8" s="47">
        <v>13</v>
      </c>
      <c r="AD8" s="47">
        <v>13.3</v>
      </c>
      <c r="AE8" s="7"/>
      <c r="AF8" s="11"/>
      <c r="AG8" s="11"/>
    </row>
    <row r="9" spans="1:33" s="31" customFormat="1" ht="15.75" thickBot="1" x14ac:dyDescent="0.3">
      <c r="A9" s="74">
        <v>42699</v>
      </c>
      <c r="B9" s="20"/>
      <c r="C9" s="21"/>
      <c r="D9" s="22"/>
      <c r="E9" s="22"/>
      <c r="F9" s="22"/>
      <c r="G9" s="22"/>
      <c r="H9" s="22"/>
      <c r="I9" s="22"/>
      <c r="J9" s="22"/>
      <c r="K9" s="22"/>
      <c r="L9" s="25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7"/>
      <c r="AF9" s="11"/>
      <c r="AG9" s="11"/>
    </row>
    <row r="10" spans="1:33" s="15" customFormat="1" ht="17.25" thickTop="1" thickBot="1" x14ac:dyDescent="0.3">
      <c r="A10" s="73">
        <v>42730</v>
      </c>
      <c r="B10" s="29" t="s">
        <v>0</v>
      </c>
      <c r="C10" s="64"/>
      <c r="D10" s="43"/>
      <c r="E10" s="43"/>
      <c r="F10" s="43"/>
      <c r="G10" s="43"/>
      <c r="H10" s="43"/>
      <c r="I10" s="43"/>
      <c r="J10" s="43" t="s">
        <v>0</v>
      </c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 t="s">
        <v>0</v>
      </c>
      <c r="AC10" s="43"/>
      <c r="AD10" s="65"/>
      <c r="AE10" s="7"/>
      <c r="AF10" s="11"/>
      <c r="AG10" s="11"/>
    </row>
    <row r="11" spans="1:33" s="8" customFormat="1" ht="26.25" thickTop="1" x14ac:dyDescent="0.2">
      <c r="A11" s="73">
        <v>42737</v>
      </c>
      <c r="B11" s="141" t="s">
        <v>10</v>
      </c>
      <c r="C11" s="142"/>
      <c r="D11" s="56"/>
      <c r="E11" s="48" t="s">
        <v>67</v>
      </c>
      <c r="F11" s="48"/>
      <c r="G11" s="48" t="s">
        <v>62</v>
      </c>
      <c r="H11" s="48"/>
      <c r="I11" s="77" t="s">
        <v>45</v>
      </c>
      <c r="J11" s="77" t="s">
        <v>44</v>
      </c>
      <c r="K11" s="77"/>
      <c r="L11" s="48"/>
      <c r="M11" s="48"/>
      <c r="N11" s="48"/>
      <c r="O11" s="48" t="s">
        <v>73</v>
      </c>
      <c r="P11" s="48"/>
      <c r="Q11" s="90"/>
      <c r="R11" s="82"/>
      <c r="S11" s="79" t="s">
        <v>55</v>
      </c>
      <c r="T11" s="91"/>
      <c r="U11" s="82"/>
      <c r="V11" s="48" t="s">
        <v>55</v>
      </c>
      <c r="W11" s="48"/>
      <c r="X11" s="48"/>
      <c r="Y11" s="48" t="s">
        <v>25</v>
      </c>
      <c r="Z11" s="48" t="s">
        <v>25</v>
      </c>
      <c r="AA11" s="48"/>
      <c r="AB11" s="48"/>
      <c r="AC11" s="48"/>
      <c r="AD11" s="49" t="s">
        <v>99</v>
      </c>
      <c r="AE11" s="7"/>
    </row>
    <row r="12" spans="1:33" s="12" customFormat="1" ht="165" x14ac:dyDescent="0.2">
      <c r="A12" s="73">
        <v>42751</v>
      </c>
      <c r="B12" s="123" t="s">
        <v>0</v>
      </c>
      <c r="C12" s="124"/>
      <c r="D12" s="50" t="s">
        <v>69</v>
      </c>
      <c r="E12" s="50" t="s">
        <v>66</v>
      </c>
      <c r="F12" s="50" t="s">
        <v>63</v>
      </c>
      <c r="G12" s="50" t="s">
        <v>122</v>
      </c>
      <c r="H12" s="50"/>
      <c r="I12" s="57" t="s">
        <v>109</v>
      </c>
      <c r="J12" s="50" t="s">
        <v>126</v>
      </c>
      <c r="K12" s="50" t="s">
        <v>110</v>
      </c>
      <c r="L12" s="50"/>
      <c r="M12" s="50" t="s">
        <v>108</v>
      </c>
      <c r="N12" s="50" t="s">
        <v>107</v>
      </c>
      <c r="O12" s="50" t="s">
        <v>81</v>
      </c>
      <c r="P12" s="51"/>
      <c r="Q12" s="50" t="s">
        <v>106</v>
      </c>
      <c r="R12" s="50" t="s">
        <v>105</v>
      </c>
      <c r="S12" s="18" t="s">
        <v>100</v>
      </c>
      <c r="T12" s="50" t="s">
        <v>89</v>
      </c>
      <c r="U12" s="18"/>
      <c r="V12" s="18" t="s">
        <v>101</v>
      </c>
      <c r="W12" s="18" t="s">
        <v>102</v>
      </c>
      <c r="X12" s="50" t="s">
        <v>160</v>
      </c>
      <c r="Y12" s="18" t="s">
        <v>103</v>
      </c>
      <c r="Z12" s="18" t="s">
        <v>104</v>
      </c>
      <c r="AA12" s="18"/>
      <c r="AB12" s="18" t="s">
        <v>92</v>
      </c>
      <c r="AC12" s="18" t="s">
        <v>93</v>
      </c>
      <c r="AD12" s="58" t="s">
        <v>91</v>
      </c>
      <c r="AE12" s="8"/>
    </row>
    <row r="13" spans="1:33" s="12" customFormat="1" ht="84.75" thickBot="1" x14ac:dyDescent="0.25">
      <c r="A13" s="73">
        <v>42786</v>
      </c>
      <c r="B13" s="125" t="s">
        <v>2</v>
      </c>
      <c r="C13" s="126"/>
      <c r="D13" s="76" t="s">
        <v>123</v>
      </c>
      <c r="E13" s="75" t="s">
        <v>68</v>
      </c>
      <c r="F13" s="78" t="s">
        <v>71</v>
      </c>
      <c r="G13" s="75"/>
      <c r="H13" s="23"/>
      <c r="I13" s="23"/>
      <c r="J13" s="23"/>
      <c r="K13" s="75"/>
      <c r="L13" s="33"/>
      <c r="M13" s="24"/>
      <c r="N13" s="24"/>
      <c r="O13" s="78" t="s">
        <v>71</v>
      </c>
      <c r="P13" s="52"/>
      <c r="Q13" s="52"/>
      <c r="R13" s="52"/>
      <c r="S13" s="52"/>
      <c r="T13" s="78" t="s">
        <v>71</v>
      </c>
      <c r="U13" s="52"/>
      <c r="V13" s="52"/>
      <c r="W13" s="52"/>
      <c r="X13" s="52"/>
      <c r="Y13" s="52"/>
      <c r="Z13" s="78"/>
      <c r="AA13" s="52"/>
      <c r="AB13" s="52"/>
      <c r="AC13" s="52"/>
      <c r="AD13" s="78" t="s">
        <v>71</v>
      </c>
      <c r="AE13" s="8"/>
    </row>
    <row r="14" spans="1:33" s="12" customFormat="1" ht="16.5" thickTop="1" thickBot="1" x14ac:dyDescent="0.25">
      <c r="A14" s="73">
        <v>42884</v>
      </c>
      <c r="B14" s="20"/>
      <c r="C14" s="21"/>
      <c r="D14" s="22"/>
      <c r="E14" s="22"/>
      <c r="F14" s="22"/>
      <c r="G14" s="22"/>
      <c r="H14" s="22"/>
      <c r="I14" s="22"/>
      <c r="J14" s="34"/>
      <c r="K14" s="22"/>
      <c r="L14" s="25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8"/>
    </row>
    <row r="15" spans="1:33" s="17" customFormat="1" ht="17.25" thickTop="1" thickBot="1" x14ac:dyDescent="0.25">
      <c r="A15" s="73">
        <v>42920</v>
      </c>
      <c r="B15" s="30" t="s">
        <v>8</v>
      </c>
      <c r="C15" s="19"/>
      <c r="D15" s="42"/>
      <c r="E15" s="42"/>
      <c r="F15" s="42"/>
      <c r="G15" s="42"/>
      <c r="H15" s="42"/>
      <c r="I15" s="42"/>
      <c r="J15" s="42" t="s">
        <v>8</v>
      </c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 t="s">
        <v>8</v>
      </c>
      <c r="AC15" s="42"/>
      <c r="AD15" s="66"/>
      <c r="AE15" s="16"/>
    </row>
    <row r="16" spans="1:33" s="8" customFormat="1" ht="99.75" thickTop="1" x14ac:dyDescent="0.2">
      <c r="A16" s="73">
        <v>42982</v>
      </c>
      <c r="B16" s="134" t="s">
        <v>8</v>
      </c>
      <c r="C16" s="135"/>
      <c r="D16" s="27" t="s">
        <v>111</v>
      </c>
      <c r="E16" s="27" t="s">
        <v>112</v>
      </c>
      <c r="F16" s="27" t="s">
        <v>64</v>
      </c>
      <c r="G16" s="27" t="s">
        <v>113</v>
      </c>
      <c r="H16" s="27" t="s">
        <v>114</v>
      </c>
      <c r="I16" s="27" t="s">
        <v>48</v>
      </c>
      <c r="J16" s="27" t="s">
        <v>47</v>
      </c>
      <c r="K16" s="27" t="s">
        <v>46</v>
      </c>
      <c r="L16" s="27" t="s">
        <v>161</v>
      </c>
      <c r="M16" s="27" t="s">
        <v>79</v>
      </c>
      <c r="N16" s="27" t="s">
        <v>54</v>
      </c>
      <c r="O16" s="27" t="s">
        <v>162</v>
      </c>
      <c r="P16" s="70" t="s">
        <v>75</v>
      </c>
      <c r="Q16" s="70" t="s">
        <v>80</v>
      </c>
      <c r="R16" s="70" t="s">
        <v>54</v>
      </c>
      <c r="S16" s="70" t="s">
        <v>83</v>
      </c>
      <c r="T16" s="27" t="s">
        <v>70</v>
      </c>
      <c r="U16" s="70" t="s">
        <v>85</v>
      </c>
      <c r="V16" s="27" t="s">
        <v>87</v>
      </c>
      <c r="W16" s="27" t="s">
        <v>86</v>
      </c>
      <c r="X16" s="70" t="s">
        <v>54</v>
      </c>
      <c r="Y16" s="27"/>
      <c r="Z16" s="27" t="s">
        <v>35</v>
      </c>
      <c r="AA16" s="27" t="s">
        <v>33</v>
      </c>
      <c r="AB16" s="27" t="s">
        <v>34</v>
      </c>
      <c r="AC16" s="27" t="s">
        <v>32</v>
      </c>
      <c r="AD16" s="59"/>
      <c r="AF16" s="12"/>
    </row>
    <row r="17" spans="1:30" s="8" customFormat="1" ht="39" thickBot="1" x14ac:dyDescent="0.25">
      <c r="A17" s="73">
        <v>43017</v>
      </c>
      <c r="B17" s="139" t="s">
        <v>11</v>
      </c>
      <c r="C17" s="140"/>
      <c r="D17" s="60" t="s">
        <v>116</v>
      </c>
      <c r="E17" s="60" t="s">
        <v>117</v>
      </c>
      <c r="F17" s="60" t="s">
        <v>118</v>
      </c>
      <c r="G17" s="60" t="s">
        <v>118</v>
      </c>
      <c r="H17" s="60"/>
      <c r="I17" s="60"/>
      <c r="J17" s="60" t="s">
        <v>119</v>
      </c>
      <c r="K17" s="60"/>
      <c r="L17" s="28"/>
      <c r="M17" s="60"/>
      <c r="N17" s="60" t="s">
        <v>22</v>
      </c>
      <c r="O17" s="60"/>
      <c r="P17" s="60"/>
      <c r="Q17" s="89"/>
      <c r="R17" s="89"/>
      <c r="S17" s="61" t="s">
        <v>5</v>
      </c>
      <c r="T17" s="89"/>
      <c r="U17" s="28"/>
      <c r="V17" s="60"/>
      <c r="W17" s="28"/>
      <c r="X17" s="28"/>
      <c r="Y17" s="60"/>
      <c r="Z17" s="60" t="s">
        <v>120</v>
      </c>
      <c r="AA17" s="60"/>
      <c r="AB17" s="60"/>
      <c r="AC17" s="60"/>
      <c r="AD17" s="62"/>
    </row>
    <row r="18" spans="1:30" s="40" customFormat="1" ht="17.25" thickTop="1" x14ac:dyDescent="0.2">
      <c r="A18" s="73">
        <v>43049</v>
      </c>
      <c r="B18" s="127" t="s">
        <v>152</v>
      </c>
      <c r="C18" s="128"/>
      <c r="D18" s="38"/>
      <c r="E18" s="38"/>
      <c r="F18" s="38"/>
      <c r="G18" s="38"/>
      <c r="H18" s="38"/>
      <c r="I18" s="38"/>
      <c r="J18" s="38"/>
      <c r="K18" s="38"/>
      <c r="L18" s="39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</row>
    <row r="19" spans="1:30" ht="16.5" x14ac:dyDescent="0.25">
      <c r="A19" s="73">
        <v>43062</v>
      </c>
      <c r="B19" s="67" t="s">
        <v>132</v>
      </c>
      <c r="C19" s="68"/>
      <c r="D19" s="14"/>
      <c r="E19" s="14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</row>
    <row r="20" spans="1:30" ht="53.25" customHeight="1" x14ac:dyDescent="0.25">
      <c r="A20" s="73">
        <v>43063</v>
      </c>
      <c r="B20" s="129" t="s">
        <v>153</v>
      </c>
      <c r="C20" s="130"/>
      <c r="D20" s="14"/>
      <c r="E20" s="14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</row>
    <row r="21" spans="1:30" ht="17.25" customHeight="1" x14ac:dyDescent="0.25">
      <c r="A21" s="73">
        <v>43094</v>
      </c>
      <c r="B21" s="127" t="s">
        <v>136</v>
      </c>
      <c r="C21" s="128"/>
    </row>
    <row r="22" spans="1:30" x14ac:dyDescent="0.25">
      <c r="A22" s="73">
        <v>43115</v>
      </c>
      <c r="B22" s="1" t="s">
        <v>142</v>
      </c>
    </row>
    <row r="23" spans="1:30" x14ac:dyDescent="0.25">
      <c r="A23" s="73">
        <v>43119</v>
      </c>
    </row>
    <row r="24" spans="1:30" x14ac:dyDescent="0.25">
      <c r="A24" s="73">
        <v>43248</v>
      </c>
    </row>
    <row r="25" spans="1:30" x14ac:dyDescent="0.25">
      <c r="A25" s="73">
        <v>43285</v>
      </c>
    </row>
    <row r="26" spans="1:30" x14ac:dyDescent="0.25">
      <c r="A26" s="73">
        <v>43346</v>
      </c>
    </row>
    <row r="27" spans="1:30" x14ac:dyDescent="0.25">
      <c r="A27" s="73">
        <v>43381</v>
      </c>
    </row>
    <row r="28" spans="1:30" x14ac:dyDescent="0.25">
      <c r="A28" s="73">
        <v>43415</v>
      </c>
    </row>
    <row r="29" spans="1:30" x14ac:dyDescent="0.25">
      <c r="A29" s="73">
        <v>43426</v>
      </c>
    </row>
    <row r="30" spans="1:30" x14ac:dyDescent="0.25">
      <c r="A30" s="73">
        <v>43427</v>
      </c>
    </row>
    <row r="31" spans="1:30" x14ac:dyDescent="0.25">
      <c r="A31" s="73">
        <v>43459</v>
      </c>
    </row>
  </sheetData>
  <mergeCells count="21">
    <mergeCell ref="AA3:AD3"/>
    <mergeCell ref="B16:C16"/>
    <mergeCell ref="D3:E3"/>
    <mergeCell ref="F3:G3"/>
    <mergeCell ref="B17:C17"/>
    <mergeCell ref="B11:C11"/>
    <mergeCell ref="B5:B6"/>
    <mergeCell ref="B7:C7"/>
    <mergeCell ref="B8:C8"/>
    <mergeCell ref="H3:K3"/>
    <mergeCell ref="L3:O3"/>
    <mergeCell ref="P3:R3"/>
    <mergeCell ref="Y3:Z3"/>
    <mergeCell ref="S3:X3"/>
    <mergeCell ref="H2:K2"/>
    <mergeCell ref="F2:G2"/>
    <mergeCell ref="B12:C12"/>
    <mergeCell ref="B13:C13"/>
    <mergeCell ref="B21:C21"/>
    <mergeCell ref="B20:C20"/>
    <mergeCell ref="B18:C18"/>
  </mergeCells>
  <hyperlinks>
    <hyperlink ref="O13" r:id="rId1"/>
    <hyperlink ref="E13" r:id="rId2" display="https://www.caiso.com/notices/save-the-date-resource-interconnection-standards-fair-on-9-17-24"/>
    <hyperlink ref="F13" r:id="rId3"/>
    <hyperlink ref="AD13" r:id="rId4"/>
    <hyperlink ref="T13" r:id="rId5"/>
  </hyperlinks>
  <pageMargins left="0.7" right="0.7" top="0.75" bottom="0.75" header="0.3" footer="0.3"/>
  <pageSetup orientation="portrait"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view="pageBreakPreview" zoomScaleNormal="100" zoomScaleSheetLayoutView="100" workbookViewId="0">
      <pane ySplit="1" topLeftCell="A2" activePane="bottomLeft" state="frozen"/>
      <selection pane="bottomLeft" activeCell="B8" sqref="B8"/>
    </sheetView>
  </sheetViews>
  <sheetFormatPr defaultRowHeight="15" x14ac:dyDescent="0.25"/>
  <cols>
    <col min="2" max="2" width="85.42578125" bestFit="1" customWidth="1"/>
  </cols>
  <sheetData>
    <row r="1" spans="1:2" x14ac:dyDescent="0.25">
      <c r="A1" s="37" t="s">
        <v>12</v>
      </c>
      <c r="B1" s="37" t="s">
        <v>13</v>
      </c>
    </row>
    <row r="2" spans="1:2" x14ac:dyDescent="0.25">
      <c r="A2" s="36" t="s">
        <v>20</v>
      </c>
      <c r="B2" s="36" t="s">
        <v>27</v>
      </c>
    </row>
    <row r="3" spans="1:2" x14ac:dyDescent="0.25">
      <c r="A3" s="36" t="s">
        <v>19</v>
      </c>
      <c r="B3" s="36" t="s">
        <v>21</v>
      </c>
    </row>
    <row r="4" spans="1:2" x14ac:dyDescent="0.25">
      <c r="A4" s="36" t="s">
        <v>30</v>
      </c>
      <c r="B4" s="36" t="s">
        <v>31</v>
      </c>
    </row>
    <row r="5" spans="1:2" x14ac:dyDescent="0.25">
      <c r="A5" s="36" t="s">
        <v>14</v>
      </c>
      <c r="B5" s="36" t="s">
        <v>15</v>
      </c>
    </row>
    <row r="6" spans="1:2" x14ac:dyDescent="0.25">
      <c r="A6" s="36" t="s">
        <v>23</v>
      </c>
      <c r="B6" s="36" t="s">
        <v>24</v>
      </c>
    </row>
    <row r="7" spans="1:2" x14ac:dyDescent="0.25">
      <c r="A7" s="36" t="s">
        <v>16</v>
      </c>
      <c r="B7" s="36" t="s">
        <v>121</v>
      </c>
    </row>
    <row r="8" spans="1:2" x14ac:dyDescent="0.25">
      <c r="A8" s="36" t="s">
        <v>28</v>
      </c>
      <c r="B8" s="36" t="s">
        <v>29</v>
      </c>
    </row>
    <row r="9" spans="1:2" x14ac:dyDescent="0.25">
      <c r="A9" s="36" t="s">
        <v>17</v>
      </c>
      <c r="B9" s="36" t="s">
        <v>18</v>
      </c>
    </row>
  </sheetData>
  <customSheetViews>
    <customSheetView guid="{DC89D13D-1D15-45F9-A9E3-A4173CC885CF}" showPageBreaks="1" view="pageBreakPreview">
      <pane ySplit="1" topLeftCell="A2" activePane="bottomLeft" state="frozen"/>
      <selection pane="bottomLeft"/>
      <pageMargins left="0.75" right="0.5" top="1" bottom="0.5" header="0.25" footer="0.25"/>
      <pageSetup orientation="landscape" r:id="rId1"/>
      <headerFooter alignWithMargins="0">
        <oddHeader>&amp;L&amp;G</oddHeader>
        <oddFooter xml:space="preserve">&amp;C
Copyright © 2014 
California Independent System Operator. 
All rights reserved.&amp;RFile: &amp;F
Tab: &amp;A </oddFooter>
      </headerFooter>
    </customSheetView>
    <customSheetView guid="{ED05FA55-EDA3-4B5D-8CD8-D7D69F893F08}">
      <selection activeCell="A18" sqref="A18"/>
      <pageMargins left="0.7" right="0.7" top="0.75" bottom="1" header="0.3" footer="0.5"/>
      <pageSetup orientation="landscape" r:id="rId2"/>
      <headerFooter alignWithMargins="0">
        <oddFooter xml:space="preserve">&amp;C
Copyright © 2014 
California Independent System Operator. 
All rights reserved.&amp;RFile: &amp;F
Tab: &amp;A </oddFooter>
      </headerFooter>
    </customSheetView>
    <customSheetView guid="{77F5AE58-74E2-477E-A674-157EB37448E0}" showPageBreaks="1" view="pageBreakPreview">
      <pane ySplit="1" topLeftCell="A2" activePane="bottomLeft" state="frozen"/>
      <selection pane="bottomLeft"/>
      <pageMargins left="0.75" right="0.5" top="1" bottom="0.5" header="0.25" footer="0.25"/>
      <pageSetup orientation="landscape" r:id="rId3"/>
      <headerFooter alignWithMargins="0">
        <oddHeader>&amp;L&amp;G</oddHeader>
        <oddFooter xml:space="preserve">&amp;C
Copyright © 2014 
California Independent System Operator. 
All rights reserved.&amp;RFile: &amp;F
Tab: &amp;A </oddFooter>
      </headerFooter>
    </customSheetView>
  </customSheetViews>
  <pageMargins left="0.75" right="0.5" top="1" bottom="0.5" header="0.25" footer="0.25"/>
  <pageSetup orientation="landscape" r:id="rId4"/>
  <headerFooter alignWithMargins="0">
    <oddHeader>&amp;L&amp;G</oddHeader>
    <oddFooter xml:space="preserve">&amp;C
Copyright © 2014 
California Independent System Operator. 
All rights reserved.&amp;RFile: &amp;F
Tab: &amp;A </oddFooter>
  </headerFooter>
  <legacyDrawingHF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>
  <LongProp xmlns="" name="CSMeta2010Field"><![CDATA[80196c03-c294-4ac2-aae1-37b952e5e177;2021-09-30 14:01:14;PENDINGCLASSIFICATION;Automatically Updated Record Series:2021-09-30 11:55:53|False||PENDINGCLASSIFICATION|2021-09-30 14:01:14|UNDEFINED|00000000-0000-0000-0000-000000000000;Automatically Updated Document Type:2021-09-30 11:55:53|False||PENDINGCLASSIFICATION|2021-09-30 14:01:14|UNDEFINED|00000000-0000-0000-0000-000000000000;Automatically Updated Topic:2021-09-30 11:55:53|False||PENDINGCLASSIFICATION|2021-09-30 14:01:14|UNDEFINED|00000000-0000-0000-0000-000000000000;False]]></LongProp>
  <LongProp xmlns="" name="TaxCatchAll"><![CDATA[530;#Generator interconnection|6dc78fff-08f0-4184-81dd-b09ae12cb239;#3154;#generation interconnection procedures|5717439c-225f-402f-ad5e-fad0cbc19688;#8268;#Generation interconnection and deliverability allocation procedures|f8bdde30-38ba-4304-81aa-aef1ace53360;#1;#Not Archived|d4ac4999-fa66-470b-a400-7ab6671d1fab]]></LongProp>
</LongProperti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ItemUpdatedEventHandlerForConceptSearch</Name>
    <Synchronization>Asynchronous</Synchronization>
    <Type>10002</Type>
    <SequenceNumber>10001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ItemUpdatingEventHandlerForConceptSearch</Name>
    <Synchronization>Synchronous</Synchronization>
    <Type>2</Type>
    <SequenceNumber>10001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ItemCheckedInEventHandlerForConceptSearch</Name>
    <Synchronization>Asynchronous</Synchronization>
    <Type>10004</Type>
    <SequenceNumber>10002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ItemUncheckedOutEventHandlerForConceptSearch</Name>
    <Synchronization>Asynchronous</Synchronization>
    <Type>10006</Type>
    <SequenceNumber>10003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ItemAddedEventHandlerForConceptSearch</Name>
    <Synchronization>Asynchronous</Synchronization>
    <Type>10001</Type>
    <SequenceNumber>10004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ItemFileMovedEventHandlerForConceptSearch</Name>
    <Synchronization>Asynchronous</Synchronization>
    <Type>10009</Type>
    <SequenceNumber>10005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ItemDeletedEventHandlerForConceptSearch</Name>
    <Synchronization>Asynchronous</Synchronization>
    <Type>10003</Type>
    <SequenceNumber>10006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26968A-B622-4AB9-AE91-FAE8498E57D6}"/>
</file>

<file path=customXml/itemProps2.xml><?xml version="1.0" encoding="utf-8"?>
<ds:datastoreItem xmlns:ds="http://schemas.openxmlformats.org/officeDocument/2006/customXml" ds:itemID="{B4E0BE22-4EED-445E-9227-FA41B935E93E}">
  <ds:schemaRefs>
    <ds:schemaRef ds:uri="http://schemas.microsoft.com/office/2006/metadata/longProperties"/>
    <ds:schemaRef ds:uri=""/>
  </ds:schemaRefs>
</ds:datastoreItem>
</file>

<file path=customXml/itemProps3.xml><?xml version="1.0" encoding="utf-8"?>
<ds:datastoreItem xmlns:ds="http://schemas.openxmlformats.org/officeDocument/2006/customXml" ds:itemID="{B1EC4C47-C8CE-4544-869F-C9D118F661EA}">
  <ds:schemaRefs>
    <ds:schemaRef ds:uri="http://schemas.microsoft.com/sharepoint/v3"/>
    <ds:schemaRef ds:uri="http://schemas.microsoft.com/sharepoint/v4"/>
    <ds:schemaRef ds:uri="http://purl.org/dc/terms/"/>
    <ds:schemaRef ds:uri="2e64aaae-efe8-4b36-9ab4-486f04499e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dcc7e218-8b47-4273-ba28-07719656e1a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1971FD35-3E89-4CCA-98A5-3978D4C8CC6E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0EC689A6-986E-4146-9A69-C9919777CD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Cluster 15</vt:lpstr>
      <vt:lpstr>Acronyms</vt:lpstr>
    </vt:vector>
  </TitlesOfParts>
  <Company>CAISO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Generator Interconnection Deliverability Allocation Procedures Customer Guidelines</dc:title>
  <dc:creator>Rothschild, Maria</dc:creator>
  <cp:lastModifiedBy>Daune Wilson</cp:lastModifiedBy>
  <cp:lastPrinted>2016-08-04T20:01:16Z</cp:lastPrinted>
  <dcterms:created xsi:type="dcterms:W3CDTF">2012-07-18T16:09:28Z</dcterms:created>
  <dcterms:modified xsi:type="dcterms:W3CDTF">2025-04-15T01:52:48Z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emplateUrl">
    <vt:lpwstr/>
  </property>
  <property fmtid="{D5CDD505-2E9C-101B-9397-08002B2CF9AE}" pid="3" name="ISOKeywords">
    <vt:lpwstr>3154;#generation interconnection procedures|5717439c-225f-402f-ad5e-fad0cbc19688</vt:lpwstr>
  </property>
  <property fmtid="{D5CDD505-2E9C-101B-9397-08002B2CF9AE}" pid="4" name="Order">
    <vt:lpwstr>26946500.0000000</vt:lpwstr>
  </property>
  <property fmtid="{D5CDD505-2E9C-101B-9397-08002B2CF9AE}" pid="5" name="ISOGroup">
    <vt:lpwstr>8268;#Generation interconnection and deliverability allocation procedures|f8bdde30-38ba-4304-81aa-aef1ace53360</vt:lpwstr>
  </property>
  <property fmtid="{D5CDD505-2E9C-101B-9397-08002B2CF9AE}" pid="6" name="ISOTopic">
    <vt:lpwstr>530;#Generator interconnection|6dc78fff-08f0-4184-81dd-b09ae12cb239</vt:lpwstr>
  </property>
  <property fmtid="{D5CDD505-2E9C-101B-9397-08002B2CF9AE}" pid="7" name="xd_ProgID">
    <vt:lpwstr/>
  </property>
  <property fmtid="{D5CDD505-2E9C-101B-9397-08002B2CF9AE}" pid="8" name="display_urn:schemas-microsoft-com:office:office#ISOContributor">
    <vt:lpwstr>Wright, Linda</vt:lpwstr>
  </property>
  <property fmtid="{D5CDD505-2E9C-101B-9397-08002B2CF9AE}" pid="9" name="display_urn:schemas-microsoft-com:office:office#Content_x0020_Owner">
    <vt:lpwstr>Emmert, Robert</vt:lpwstr>
  </property>
  <property fmtid="{D5CDD505-2E9C-101B-9397-08002B2CF9AE}" pid="10" name="_dlc_DocId">
    <vt:lpwstr>XWK2E22ZZR56-41-901</vt:lpwstr>
  </property>
  <property fmtid="{D5CDD505-2E9C-101B-9397-08002B2CF9AE}" pid="11" name="_dlc_DocIdUrl">
    <vt:lpwstr>https://records.oa.caiso.com/sites/MID/ID/gridassets/_layouts/15/DocIdRedir.aspx?ID=XWK2E22ZZR56-41-28319, XWK2E22ZZR56-41-28319</vt:lpwstr>
  </property>
  <property fmtid="{D5CDD505-2E9C-101B-9397-08002B2CF9AE}" pid="12" name="_dlc_DocIdItemGuid">
    <vt:lpwstr>7b82a867-fa44-41a5-9bb8-4d4c9c02f47e</vt:lpwstr>
  </property>
  <property fmtid="{D5CDD505-2E9C-101B-9397-08002B2CF9AE}" pid="13" name="Division">
    <vt:lpwstr>Market and Infrastructure Development</vt:lpwstr>
  </property>
  <property fmtid="{D5CDD505-2E9C-101B-9397-08002B2CF9AE}" pid="14" name="Doc Status">
    <vt:lpwstr>Final</vt:lpwstr>
  </property>
  <property fmtid="{D5CDD505-2E9C-101B-9397-08002B2CF9AE}" pid="15" name="display_urn:schemas-microsoft-com:office:office#Doc_x0020_Owner">
    <vt:lpwstr>Wilson, Daune</vt:lpwstr>
  </property>
  <property fmtid="{D5CDD505-2E9C-101B-9397-08002B2CF9AE}" pid="16" name="Doc Owner">
    <vt:lpwstr>54</vt:lpwstr>
  </property>
  <property fmtid="{D5CDD505-2E9C-101B-9397-08002B2CF9AE}" pid="17" name="InfoSec Classification">
    <vt:lpwstr>CAISO Public</vt:lpwstr>
  </property>
  <property fmtid="{D5CDD505-2E9C-101B-9397-08002B2CF9AE}" pid="18" name="ISO Department">
    <vt:lpwstr>Grid Assets</vt:lpwstr>
  </property>
  <property fmtid="{D5CDD505-2E9C-101B-9397-08002B2CF9AE}" pid="19" name="_dlc_DocIdPersistId">
    <vt:lpwstr/>
  </property>
  <property fmtid="{D5CDD505-2E9C-101B-9397-08002B2CF9AE}" pid="20" name="Date Became Record">
    <vt:lpwstr>2015-02-09T11:04:59Z</vt:lpwstr>
  </property>
  <property fmtid="{D5CDD505-2E9C-101B-9397-08002B2CF9AE}" pid="21" name="AutoClassRecordSeries">
    <vt:lpwstr>84;#Operations:OPR13-265 - Gen and Trans Planning, Const and Interconnection Proj Records and Operating Agreements|d46a4a1d-ea2e-4c73-b69a-0ca21e5b3074</vt:lpwstr>
  </property>
  <property fmtid="{D5CDD505-2E9C-101B-9397-08002B2CF9AE}" pid="22" name="AutoClassDocumentType">
    <vt:lpwstr>101;#Drafts|50adc480-77e4-415f-afca-374874756b23</vt:lpwstr>
  </property>
  <property fmtid="{D5CDD505-2E9C-101B-9397-08002B2CF9AE}" pid="23" name="AutoClassTopic">
    <vt:lpwstr>17;#Tariff|cc4c938c-feeb-4c7a-a862-f9df7d868b49</vt:lpwstr>
  </property>
  <property fmtid="{D5CDD505-2E9C-101B-9397-08002B2CF9AE}" pid="24" name="ISOArchive">
    <vt:lpwstr>1;#Not Archived|d4ac4999-fa66-470b-a400-7ab6671d1fab</vt:lpwstr>
  </property>
  <property fmtid="{D5CDD505-2E9C-101B-9397-08002B2CF9AE}" pid="25" name="OriginalUriCopy">
    <vt:lpwstr/>
  </property>
  <property fmtid="{D5CDD505-2E9C-101B-9397-08002B2CF9AE}" pid="26" name="PageLink">
    <vt:lpwstr/>
  </property>
  <property fmtid="{D5CDD505-2E9C-101B-9397-08002B2CF9AE}" pid="27" name="OriginalURIBackup">
    <vt:lpwstr/>
  </property>
  <property fmtid="{D5CDD505-2E9C-101B-9397-08002B2CF9AE}" pid="28" name="ContentTypeId">
    <vt:lpwstr>0x010100776092249CC62C48AA17033F357BFB4B</vt:lpwstr>
  </property>
  <property fmtid="{D5CDD505-2E9C-101B-9397-08002B2CF9AE}" pid="29" name="CSMeta2010Field">
    <vt:lpwstr>80196c03-c294-4ac2-aae1-37b952e5e177;2021-09-30 14:01:14;PENDINGCLASSIFICATION;Automatically Updated Record Series:2021-09-30 11:55:53|False||PENDINGCLASSIFICATION|2021-09-30 14:01:14|UNDEFINED|00000000-0000-0000-0000-000000000000;Automatically Updated Do</vt:lpwstr>
  </property>
  <property fmtid="{D5CDD505-2E9C-101B-9397-08002B2CF9AE}" pid="30" name="IconOverlay">
    <vt:lpwstr/>
  </property>
  <property fmtid="{D5CDD505-2E9C-101B-9397-08002B2CF9AE}" pid="31" name="ac6042663e6544a5b5f6c47baa21cbec">
    <vt:lpwstr>Drafts|50adc480-77e4-415f-afca-374874756b23</vt:lpwstr>
  </property>
  <property fmtid="{D5CDD505-2E9C-101B-9397-08002B2CF9AE}" pid="32" name="mb7a63be961241008d728fcf8db72869">
    <vt:lpwstr>Tariff|cc4c938c-feeb-4c7a-a862-f9df7d868b49</vt:lpwstr>
  </property>
  <property fmtid="{D5CDD505-2E9C-101B-9397-08002B2CF9AE}" pid="33" name="b096d808b59a41b7a526eb1052d792f3">
    <vt:lpwstr>Operations:OPR13-265 - Gen and Trans Planning, Const and Interconnection Proj Records and Operating Agreements|d46a4a1d-ea2e-4c73-b69a-0ca21e5b3074</vt:lpwstr>
  </property>
</Properties>
</file>