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4"/>
  </bookViews>
  <sheets>
    <sheet sheetId="1" name="Wind Profiles" state="visible" r:id="rId1"/>
    <sheet sheetId="2" name="Large Solar Profiles" state="visible" r:id="rId2"/>
    <sheet sheetId="3" name="Small Solar Profiles" state="visible" r:id="rId3"/>
    <sheet sheetId="4" name="Distributed Solar Profiles" state="visible" r:id="rId4"/>
    <sheet sheetId="5" name="ISO_Logo" state="visible" r:id="rId5"/>
  </sheets>
</workbook>
</file>

<file path=xl/sharedStrings.xml><?xml version="1.0" encoding="utf-8"?>
<sst xmlns="http://schemas.openxmlformats.org/spreadsheetml/2006/main" count="334">
  <si>
    <t>Location</t>
  </si>
  <si>
    <t>Alberta</t>
  </si>
  <si>
    <t>Arizona</t>
  </si>
  <si>
    <t>Carrizo South</t>
  </si>
  <si>
    <t>Colorado</t>
  </si>
  <si>
    <t>Fairmont</t>
  </si>
  <si>
    <t>Imperial</t>
  </si>
  <si>
    <t>Kramer</t>
  </si>
  <si>
    <t>Montana</t>
  </si>
  <si>
    <t>Mountain Pass</t>
  </si>
  <si>
    <t>New Mexico</t>
  </si>
  <si>
    <t>Non CREZ*</t>
  </si>
  <si>
    <t>Northwest</t>
  </si>
  <si>
    <t>Palm Springs</t>
  </si>
  <si>
    <t>Pisgah</t>
  </si>
  <si>
    <t>Riverside East</t>
  </si>
  <si>
    <t>Round Mountain</t>
  </si>
  <si>
    <t>San Bernardino - Lucerne</t>
  </si>
  <si>
    <t>San Diego South</t>
  </si>
  <si>
    <t>Solano**</t>
  </si>
  <si>
    <t>Tehachapi</t>
  </si>
  <si>
    <t>Utah-Southern Idaho</t>
  </si>
  <si>
    <t>Wyoming</t>
  </si>
  <si>
    <t>Total Number of Profiles</t>
  </si>
  <si>
    <t xml:space="preserve">Notes: </t>
  </si>
  <si>
    <t>Wind profiles with over 765 MW broken into 2 profiles, smaller profiles combined when possible</t>
  </si>
  <si>
    <t>* Assumes that single Non CREZ wind profile combines all Non CREZ sites - used location in desert area near Barstow for all non CREZ profiles</t>
  </si>
  <si>
    <t>Check for Total MW</t>
  </si>
  <si>
    <t>WIND</t>
  </si>
  <si>
    <t>Profiles for 20%, 33% Base, Environ. &amp; High Load Cases</t>
  </si>
  <si>
    <t>Existing</t>
  </si>
  <si>
    <t>New</t>
  </si>
  <si>
    <t>MW</t>
  </si>
  <si>
    <t>x</t>
  </si>
  <si>
    <t>33% Base</t>
  </si>
  <si>
    <t>33% Environ.</t>
  </si>
  <si>
    <t>33% High</t>
  </si>
  <si>
    <t>Incremental Profiles for 33% Cost Constr. Case</t>
  </si>
  <si>
    <t>Incremental Profiles for 33% Time Constr. Case</t>
  </si>
  <si>
    <t>Notes for wind combinations</t>
  </si>
  <si>
    <t>35 MW high load profile added to 560 MW Imperial</t>
  </si>
  <si>
    <t xml:space="preserve">2 profiles needed </t>
  </si>
  <si>
    <t>78.2 MW profile added to 42MW San Bernardino</t>
  </si>
  <si>
    <t>90 MW profile needed for all cases</t>
  </si>
  <si>
    <t>13.5 MW profile needed for 3 cases (scale 90 MW up)</t>
  </si>
  <si>
    <t>96 MW profile needed for 4 cases</t>
  </si>
  <si>
    <t>Profile Name</t>
  </si>
  <si>
    <t>Alberta_W1</t>
  </si>
  <si>
    <t>Alberta_W2</t>
  </si>
  <si>
    <t>Arizona_W1</t>
  </si>
  <si>
    <t>Arizona_W2</t>
  </si>
  <si>
    <t>Colorado_W1</t>
  </si>
  <si>
    <t>Colorado_W2</t>
  </si>
  <si>
    <t>Colorado_W3</t>
  </si>
  <si>
    <t>Colorado_W4</t>
  </si>
  <si>
    <t>Imperial_W1</t>
  </si>
  <si>
    <t>Imperial_W2</t>
  </si>
  <si>
    <t>Montana_W</t>
  </si>
  <si>
    <t>Mountain_Pass_W</t>
  </si>
  <si>
    <t>New_Mexico_W1</t>
  </si>
  <si>
    <t>New_Mexico_W2</t>
  </si>
  <si>
    <t>New_Mexico_W3</t>
  </si>
  <si>
    <t>New_Mexico_W4</t>
  </si>
  <si>
    <t>Non_CREZ_W</t>
  </si>
  <si>
    <t>Northwest_W1</t>
  </si>
  <si>
    <t>Northwest_W2 (former Oregon_W)</t>
  </si>
  <si>
    <t>Northwest_W3 (former Washington_W)</t>
  </si>
  <si>
    <t>Northwest_W4</t>
  </si>
  <si>
    <t>Northwest_W5</t>
  </si>
  <si>
    <t>Northwest_W6</t>
  </si>
  <si>
    <t>Northwest_W7</t>
  </si>
  <si>
    <t>Palm_Springs_W1</t>
  </si>
  <si>
    <t>Palm_Springs_W2</t>
  </si>
  <si>
    <t>San_Bernardino-Lucerne_W1</t>
  </si>
  <si>
    <t>San_Bernardino-Lucerne_W2</t>
  </si>
  <si>
    <t>San_Bernardino-Lucerne_W3</t>
  </si>
  <si>
    <t>San_Diego_South_W1</t>
  </si>
  <si>
    <t>San_Diego_South_W2</t>
  </si>
  <si>
    <t>Solano_W1</t>
  </si>
  <si>
    <t>Solano_W2</t>
  </si>
  <si>
    <t>Solano_W3</t>
  </si>
  <si>
    <t>Solano_W4</t>
  </si>
  <si>
    <t>Tehachapi_W1</t>
  </si>
  <si>
    <t>Tehachapi_W2</t>
  </si>
  <si>
    <t>Tehachapi_W3</t>
  </si>
  <si>
    <t>Tehachapi_W4</t>
  </si>
  <si>
    <t>Tehachapi_W5</t>
  </si>
  <si>
    <t>Tehachapi_W6</t>
  </si>
  <si>
    <t>Utah_W1</t>
  </si>
  <si>
    <t>Utah_W2</t>
  </si>
  <si>
    <t>Wyoming_W1</t>
  </si>
  <si>
    <t>Wyoming_W2</t>
  </si>
  <si>
    <t>Geographical Location</t>
  </si>
  <si>
    <t>Latitude</t>
  </si>
  <si>
    <t>same as Northwest_W6 scaled down</t>
  </si>
  <si>
    <t>actual 150 MW (1) - 2010 scaled</t>
  </si>
  <si>
    <t>actual 160 MW  - 2010 scaled</t>
  </si>
  <si>
    <t>same as Solano_W2 scaled down</t>
  </si>
  <si>
    <t>actual 150 MW (2) - 2010 scaled</t>
  </si>
  <si>
    <t>same as Utah_W1 scaled up</t>
  </si>
  <si>
    <t>Longitude</t>
  </si>
  <si>
    <t>NREL Number</t>
  </si>
  <si>
    <t>Original NREL Cap. Factor</t>
  </si>
  <si>
    <t xml:space="preserve">Scaled Cap. Factor (matching E3 CF) </t>
  </si>
  <si>
    <t>CREZ Number</t>
  </si>
  <si>
    <t xml:space="preserve"> </t>
  </si>
  <si>
    <t>San Bernardino-Lucerne</t>
  </si>
  <si>
    <t>Solano</t>
  </si>
  <si>
    <t>Westlands</t>
  </si>
  <si>
    <t>SOLAR - LARGE SCALE PV</t>
  </si>
  <si>
    <t xml:space="preserve">Arizona_PV_1 </t>
  </si>
  <si>
    <t>Arizona_PV_2</t>
  </si>
  <si>
    <t>Carrizo South_PV_1</t>
  </si>
  <si>
    <t>Carrizo South_PV_2</t>
  </si>
  <si>
    <t>Carrizo South_PV_3</t>
  </si>
  <si>
    <t>Carrizo South_PV_4</t>
  </si>
  <si>
    <t>Carrizo South_PV_5</t>
  </si>
  <si>
    <t>Fairmont_PV_1</t>
  </si>
  <si>
    <t xml:space="preserve">Imperial_PV_1 </t>
  </si>
  <si>
    <t>Imperial_PV_2</t>
  </si>
  <si>
    <t>Imperial_PV_3</t>
  </si>
  <si>
    <t>Imperial_PV_4</t>
  </si>
  <si>
    <t>Mountain Pass_PV_1</t>
  </si>
  <si>
    <t xml:space="preserve">Non CREZ_PV_1 </t>
  </si>
  <si>
    <t>Non CREZ_PV_2</t>
  </si>
  <si>
    <t>Pisgah_PV_1</t>
  </si>
  <si>
    <t xml:space="preserve">Riverside East_PV_1 </t>
  </si>
  <si>
    <t>Riverside East_PV_2</t>
  </si>
  <si>
    <t>Riverside East_PV_3</t>
  </si>
  <si>
    <t>Riverside East_PV_4</t>
  </si>
  <si>
    <t>San Bernardino-Lucerne_PV_1</t>
  </si>
  <si>
    <t xml:space="preserve">Tehachapi_PV_1 </t>
  </si>
  <si>
    <t>Tehachapi_PV_2</t>
  </si>
  <si>
    <t xml:space="preserve">Tehachapi_PV_3 </t>
  </si>
  <si>
    <t>Tehachapi_PV_4</t>
  </si>
  <si>
    <t>Tehachapi_PV_5</t>
  </si>
  <si>
    <t>Tehachapi_PV_6</t>
  </si>
  <si>
    <t>Tehachapi_PV_7</t>
  </si>
  <si>
    <t xml:space="preserve">Westlands_PV_1 </t>
  </si>
  <si>
    <t>Westlands_PV_2</t>
  </si>
  <si>
    <t>Plant</t>
  </si>
  <si>
    <t>2_PV_1</t>
  </si>
  <si>
    <t>2_PV_2</t>
  </si>
  <si>
    <t>3_PV_1</t>
  </si>
  <si>
    <t>3_PV_2</t>
  </si>
  <si>
    <t>3_PV_3</t>
  </si>
  <si>
    <t>3_PV_4</t>
  </si>
  <si>
    <t>3_PV_5</t>
  </si>
  <si>
    <t>5_PV_1</t>
  </si>
  <si>
    <t xml:space="preserve">6_PV_1 </t>
  </si>
  <si>
    <t>6_PV_2</t>
  </si>
  <si>
    <t>6_PV_3</t>
  </si>
  <si>
    <t>6_PV_4</t>
  </si>
  <si>
    <t>9_PV_1</t>
  </si>
  <si>
    <t xml:space="preserve">11_PV_1 </t>
  </si>
  <si>
    <t>11_PV_2</t>
  </si>
  <si>
    <t>14_PV_1</t>
  </si>
  <si>
    <t xml:space="preserve">15_PV_1 </t>
  </si>
  <si>
    <t>15_PV_2</t>
  </si>
  <si>
    <t>15_PV_3</t>
  </si>
  <si>
    <t>15_PV_4</t>
  </si>
  <si>
    <t>17_PV_1</t>
  </si>
  <si>
    <t xml:space="preserve">20_PV_1 </t>
  </si>
  <si>
    <t>20_PV_2</t>
  </si>
  <si>
    <t xml:space="preserve">20_PV_3 </t>
  </si>
  <si>
    <t>20_PV_4</t>
  </si>
  <si>
    <t>20_PV_5</t>
  </si>
  <si>
    <t>20_PV_6</t>
  </si>
  <si>
    <t>20_PV_7</t>
  </si>
  <si>
    <t xml:space="preserve">22_PV_1 </t>
  </si>
  <si>
    <t>22_PV_2</t>
  </si>
  <si>
    <t>Size MW</t>
  </si>
  <si>
    <t>Type</t>
  </si>
  <si>
    <t>Crystalline Tracking</t>
  </si>
  <si>
    <t>Thin-Film</t>
  </si>
  <si>
    <t>Total PV</t>
  </si>
  <si>
    <t>Total ST</t>
  </si>
  <si>
    <t>Total Large</t>
  </si>
  <si>
    <t>E3 Cap. Factor</t>
  </si>
  <si>
    <t>33% Cost</t>
  </si>
  <si>
    <t>33% Time</t>
  </si>
  <si>
    <t>same as PV_3</t>
  </si>
  <si>
    <t>same as PV_2</t>
  </si>
  <si>
    <t>same as PV_1</t>
  </si>
  <si>
    <t>SOLAR THERMAL</t>
  </si>
  <si>
    <t xml:space="preserve">Arizona_ST_1 </t>
  </si>
  <si>
    <t>Arizona_ST_2</t>
  </si>
  <si>
    <t xml:space="preserve">Imperial_ST_1 </t>
  </si>
  <si>
    <t>Imperial_ST_2</t>
  </si>
  <si>
    <t>Kramer_ST_1</t>
  </si>
  <si>
    <t>Mountain Pass_ST_1</t>
  </si>
  <si>
    <t>Mountain Pass_ST_2</t>
  </si>
  <si>
    <t xml:space="preserve">Non CREZ_ST_1 </t>
  </si>
  <si>
    <t>Non CREZ_ST_2</t>
  </si>
  <si>
    <t>Pisgah_ST_1</t>
  </si>
  <si>
    <t>Pisgah_ST_2</t>
  </si>
  <si>
    <t>Pisgah_ST_3</t>
  </si>
  <si>
    <t>Pisgah_ST_4</t>
  </si>
  <si>
    <t>Pisgah_ST_5</t>
  </si>
  <si>
    <t>Pisgah_ST_6</t>
  </si>
  <si>
    <t xml:space="preserve">Riverside East_ST_1 </t>
  </si>
  <si>
    <t>Riverside East_ST_2</t>
  </si>
  <si>
    <t xml:space="preserve">Tehachapi_ST_1 </t>
  </si>
  <si>
    <t xml:space="preserve">2_ST_1 </t>
  </si>
  <si>
    <t xml:space="preserve"> 2_ST_2</t>
  </si>
  <si>
    <t xml:space="preserve">6_ST_1 </t>
  </si>
  <si>
    <t>6_ST_2</t>
  </si>
  <si>
    <t>7_ST_1</t>
  </si>
  <si>
    <t xml:space="preserve">9_ST_1 </t>
  </si>
  <si>
    <t>9_ST_2</t>
  </si>
  <si>
    <t xml:space="preserve">11_ST_1 </t>
  </si>
  <si>
    <t>11_ST_2</t>
  </si>
  <si>
    <t>14_ST_1</t>
  </si>
  <si>
    <t>14_ST_2</t>
  </si>
  <si>
    <t>14_ST_3</t>
  </si>
  <si>
    <t>14_ST_4</t>
  </si>
  <si>
    <t>14_ST_5</t>
  </si>
  <si>
    <t>14_ST_6</t>
  </si>
  <si>
    <t xml:space="preserve">15_ST_1 </t>
  </si>
  <si>
    <t>15_ST_2</t>
  </si>
  <si>
    <t>20_ST_1</t>
  </si>
  <si>
    <t>Solar Thermal</t>
  </si>
  <si>
    <t>Solar Thermal with storage</t>
  </si>
  <si>
    <t>same as ST_1</t>
  </si>
  <si>
    <t>same as 1</t>
  </si>
  <si>
    <t>Used Imperial East CREZ</t>
  </si>
  <si>
    <t>Used Riverside East CREZ</t>
  </si>
  <si>
    <t>Rice Solar Energy Project (Central Receiver)</t>
  </si>
  <si>
    <t>Area Number</t>
  </si>
  <si>
    <t>Technology:</t>
  </si>
  <si>
    <t>Central Valley</t>
  </si>
  <si>
    <t>Mojave</t>
  </si>
  <si>
    <t>North Coast</t>
  </si>
  <si>
    <t>South Coast</t>
  </si>
  <si>
    <t>Large Ground</t>
  </si>
  <si>
    <t>Large Roof</t>
  </si>
  <si>
    <t>SMALL SOLAR</t>
  </si>
  <si>
    <t>Large_Ground_1</t>
  </si>
  <si>
    <t>Large_Ground_2</t>
  </si>
  <si>
    <t>Large_Ground_3</t>
  </si>
  <si>
    <t>Large_Ground_4</t>
  </si>
  <si>
    <t>Large_Ground_5</t>
  </si>
  <si>
    <t>Large_Ground_6</t>
  </si>
  <si>
    <t>Large_Ground_7</t>
  </si>
  <si>
    <t>Mid_Ground</t>
  </si>
  <si>
    <t>Small_Ground</t>
  </si>
  <si>
    <t>Large_Roof_1</t>
  </si>
  <si>
    <t>Large_Roof_2</t>
  </si>
  <si>
    <t>Large_Ground_8</t>
  </si>
  <si>
    <t>Large_Ground_9</t>
  </si>
  <si>
    <t>Large_Ground_10</t>
  </si>
  <si>
    <t>Large_Ground_11</t>
  </si>
  <si>
    <t>Large_Roof_3</t>
  </si>
  <si>
    <t>Large_Roof_4</t>
  </si>
  <si>
    <t>Large_Ground_12</t>
  </si>
  <si>
    <t>Large_Ground_13</t>
  </si>
  <si>
    <t>Large_Ground_14</t>
  </si>
  <si>
    <t>Large_Ground_15</t>
  </si>
  <si>
    <t xml:space="preserve">Large Roof </t>
  </si>
  <si>
    <t>Large_Roof_5</t>
  </si>
  <si>
    <t>Large_Roof_6</t>
  </si>
  <si>
    <t>Large_Roof_7</t>
  </si>
  <si>
    <t>Large_Ground_16</t>
  </si>
  <si>
    <t>Large_Ground_17</t>
  </si>
  <si>
    <t>Large_Ground_18</t>
  </si>
  <si>
    <t>Mid &amp; Small Ground</t>
  </si>
  <si>
    <t>Large_Roof_8</t>
  </si>
  <si>
    <t>Large_Roof_9</t>
  </si>
  <si>
    <t>Large_Roof_10</t>
  </si>
  <si>
    <t>Large_Roof_11</t>
  </si>
  <si>
    <t>fixed tilt - 25 degrees cadmium telluride</t>
  </si>
  <si>
    <t>fixed tilt - 15 degrees polycrystalline</t>
  </si>
  <si>
    <t>1_LG_1</t>
  </si>
  <si>
    <t>1_LG_2</t>
  </si>
  <si>
    <t>1_LG_3</t>
  </si>
  <si>
    <t>1_LG_4</t>
  </si>
  <si>
    <t>1_LG_5</t>
  </si>
  <si>
    <t>1_LG_6</t>
  </si>
  <si>
    <t>1_LG_7</t>
  </si>
  <si>
    <t>1_LR_1</t>
  </si>
  <si>
    <t>1_LR_2</t>
  </si>
  <si>
    <t>2_LG_1</t>
  </si>
  <si>
    <t>2_LG_2</t>
  </si>
  <si>
    <t>2_LG_3</t>
  </si>
  <si>
    <t>2_LG_4</t>
  </si>
  <si>
    <t>2_LR_1</t>
  </si>
  <si>
    <t>2_LR_2</t>
  </si>
  <si>
    <t>3_LG_1</t>
  </si>
  <si>
    <t>3_LG_2</t>
  </si>
  <si>
    <t>3_LG_3</t>
  </si>
  <si>
    <t>3_LG_4</t>
  </si>
  <si>
    <t>3_LR_1</t>
  </si>
  <si>
    <t>3_LR_2</t>
  </si>
  <si>
    <t>3_LR_3</t>
  </si>
  <si>
    <t>4_LG_1</t>
  </si>
  <si>
    <t>4_LG_2</t>
  </si>
  <si>
    <t>4_LG_3</t>
  </si>
  <si>
    <t>4_LR_1</t>
  </si>
  <si>
    <t>4_LR_2</t>
  </si>
  <si>
    <t>4_LR_3</t>
  </si>
  <si>
    <t>4_LR_4</t>
  </si>
  <si>
    <t>Total Small PV</t>
  </si>
  <si>
    <t>Number of Sites</t>
  </si>
  <si>
    <t>24.34% and 26.1%</t>
  </si>
  <si>
    <t>Latitude X1</t>
  </si>
  <si>
    <t>merged with Large_Ground_2</t>
  </si>
  <si>
    <t>merged with Large_Ground_10</t>
  </si>
  <si>
    <t>not included</t>
  </si>
  <si>
    <t>merged with Large_Roof_8</t>
  </si>
  <si>
    <t>merged with Large_Ground_15</t>
  </si>
  <si>
    <t>merged with Large_Ground_12</t>
  </si>
  <si>
    <t>merged with Large_Ground_18</t>
  </si>
  <si>
    <t>Latitude X2</t>
  </si>
  <si>
    <t>Longitude Y1</t>
  </si>
  <si>
    <t>Longitude Y2</t>
  </si>
  <si>
    <t>Notes</t>
  </si>
  <si>
    <t>(302.9+132.9+26.1)</t>
  </si>
  <si>
    <t>355.1+12.5</t>
  </si>
  <si>
    <t>240.5+48.4+13.1</t>
  </si>
  <si>
    <t>Total DG</t>
  </si>
  <si>
    <t>DISTRIBUTED SOLAR</t>
  </si>
  <si>
    <t>Distributed_Solar_1</t>
  </si>
  <si>
    <t>Distributed_Solar_2</t>
  </si>
  <si>
    <t>Distributed_Solar_3</t>
  </si>
  <si>
    <t>Distributed_Solar_4</t>
  </si>
  <si>
    <t>Distributed_Solar_5</t>
  </si>
  <si>
    <t>Nameplate at CF=21.0%</t>
  </si>
  <si>
    <t>1_DS_1</t>
  </si>
  <si>
    <t>1_DS_2</t>
  </si>
  <si>
    <t>3_DS_1</t>
  </si>
  <si>
    <t>4_DS_1</t>
  </si>
  <si>
    <t>4_DS_2</t>
  </si>
  <si>
    <t>Energy</t>
  </si>
  <si>
    <t>fixed tilt</t>
  </si>
</sst>
</file>

<file path=xl/styles.xml><?xml version="1.0" encoding="utf-8"?>
<styleSheet xmlns="http://schemas.openxmlformats.org/spreadsheetml/2006/main">
  <numFmts count="3">
    <numFmt formatCode="0.0" numFmtId="196"/>
    <numFmt formatCode="0.0%" numFmtId="197"/>
    <numFmt formatCode="#,##0.0" numFmtId="198"/>
  </numFmts>
  <fonts count="5">
    <font>
      <b val="false"/>
      <i val="false"/>
      <u val="none"/>
      <sz val="11"/>
      <color theme="1"/>
      <name val="Calibri"/>
      <scheme val="minor"/>
    </font>
    <font>
      <b val="false"/>
      <i val="false"/>
      <u val="none"/>
      <sz val="11"/>
      <color rgb="FF000000"/>
      <name val="Calibri"/>
    </font>
    <font>
      <b val="false"/>
      <i val="false"/>
      <u val="none"/>
      <sz val="10"/>
      <color theme="1"/>
      <name val="Arial"/>
    </font>
    <font>
      <b val="false"/>
      <i val="true"/>
      <u val="none"/>
      <sz val="10"/>
      <color theme="1"/>
      <name val="Arial Narrow"/>
    </font>
    <font>
      <b val="false"/>
      <i val="false"/>
      <u val="none"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  <fill>
      <patternFill patternType="solid">
        <fgColor rgb="FFFFFF99"/>
        <bgColor rgb="FFFFFFFF"/>
      </patternFill>
    </fill>
  </fills>
  <borders count="13">
    <border>
      <left style="none"/>
      <right style="none"/>
      <top style="none"/>
      <bottom style="none"/>
    </border>
    <border>
      <left style="thin">
        <color rgb="FF000000"/>
      </left>
      <right style="thin">
        <color rgb="FF000000"/>
      </right>
      <top style="thin">
        <color rgb="FF000000"/>
      </top>
      <bottom style="none"/>
    </border>
    <border>
      <left style="thin">
        <color rgb="FF000000"/>
      </left>
      <right style="thin">
        <color rgb="FF000000"/>
      </right>
      <top style="none"/>
      <bottom style="thin">
        <color rgb="FF000000"/>
      </bottom>
    </border>
    <border>
      <left style="thin">
        <color rgb="FF000000"/>
      </left>
      <right style="thin">
        <color rgb="FF000000"/>
      </right>
      <top style="none"/>
      <bottom style="none"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none"/>
      <right style="none"/>
      <top style="none"/>
      <bottom style="thin">
        <color rgb="FF000000"/>
      </bottom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none"/>
      <top style="none"/>
      <bottom style="thin">
        <color rgb="FF000000"/>
      </bottom>
    </border>
    <border>
      <left style="none"/>
      <right style="none"/>
      <top style="thin">
        <color rgb="FF000000"/>
      </top>
      <bottom style="none"/>
    </border>
    <border>
      <left style="none"/>
      <right style="thin">
        <color rgb="FF000000"/>
      </right>
      <top style="thin">
        <color rgb="FF000000"/>
      </top>
      <bottom style="none"/>
    </border>
    <border>
      <left style="none"/>
      <right style="thin">
        <color rgb="FF000000"/>
      </right>
      <top style="none"/>
      <bottom style="thin">
        <color rgb="FF000000"/>
      </bottom>
    </border>
    <border>
      <left style="thin">
        <color rgb="FF000000"/>
      </left>
      <right style="none"/>
      <top style="none"/>
      <bottom style="none"/>
    </border>
    <border>
      <left style="none"/>
      <right style="thin">
        <color rgb="FF000000"/>
      </right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87">
    <xf numFmtId="0" fontId="0" borderId="0" xfId="0" applyNumberFormat="true" applyFont="true" applyFill="true" applyBorder="true" applyAlignment="true" applyProtection="true"/>
    <xf numFmtId="0" fontId="1" fillId="2" borderId="1" xfId="0" applyFont="true" applyFill="true" applyBorder="true"/>
    <xf numFmtId="0" fontId="1" fillId="2" borderId="2" xfId="0" applyFont="true" applyFill="true" applyBorder="true"/>
    <xf numFmtId="0" fontId="1" borderId="1" xfId="0" applyFont="true" applyBorder="true"/>
    <xf numFmtId="0" fontId="1" borderId="3" xfId="0" applyFont="true" applyBorder="true"/>
    <xf numFmtId="0" fontId="1" borderId="2" xfId="0" applyFont="true" applyBorder="true"/>
    <xf numFmtId="0" fontId="1" borderId="4" xfId="0" applyFont="true" applyBorder="true"/>
    <xf numFmtId="0" fontId="1" borderId="0" xfId="0" applyFont="true"/>
    <xf numFmtId="0" fontId="1" borderId="5" xfId="0" applyFont="true" applyBorder="true">
      <alignment horizontal="center"/>
    </xf>
    <xf numFmtId="0" fontId="1" fillId="2" borderId="6" xfId="0" applyFont="true" applyFill="true" applyBorder="true">
      <alignment horizontal="center" wrapText="true"/>
    </xf>
    <xf numFmtId="0" fontId="1" fillId="2" borderId="7" xfId="0" applyFont="true" applyFill="true" applyBorder="true">
      <alignment horizontal="center"/>
    </xf>
    <xf numFmtId="0" fontId="1" borderId="1" xfId="0" applyFont="true" applyBorder="true">
      <alignment horizontal="center" wrapText="true"/>
    </xf>
    <xf numFmtId="0" fontId="1" borderId="3" xfId="0" applyFont="true" applyBorder="true">
      <alignment horizontal="center" wrapText="true"/>
    </xf>
    <xf numFmtId="0" fontId="1" borderId="2" xfId="0" applyFont="true" applyBorder="true">
      <alignment horizontal="center" wrapText="true"/>
    </xf>
    <xf numFmtId="0" fontId="1" borderId="4" xfId="0" applyFont="true" applyBorder="true">
      <alignment horizontal="center"/>
    </xf>
    <xf numFmtId="0" fontId="1" fillId="2" borderId="8" xfId="0" applyFont="true" applyFill="true" applyBorder="true">
      <alignment horizontal="center" wrapText="true"/>
    </xf>
    <xf numFmtId="0" fontId="1" fillId="2" borderId="5" xfId="0" applyFont="true" applyFill="true" applyBorder="true">
      <alignment horizontal="center"/>
    </xf>
    <xf numFmtId="0" fontId="1" fillId="2" borderId="9" xfId="0" applyFont="true" applyFill="true" applyBorder="true">
      <alignment horizontal="center" wrapText="true"/>
    </xf>
    <xf numFmtId="0" fontId="1" fillId="2" borderId="10" xfId="0" applyFont="true" applyFill="true" applyBorder="true">
      <alignment horizontal="center"/>
    </xf>
    <xf numFmtId="196" fontId="1" borderId="3" xfId="0" applyNumberFormat="true" applyFont="true" applyBorder="true">
      <alignment horizontal="center" wrapText="true"/>
    </xf>
    <xf numFmtId="9" fontId="1" fillId="2" borderId="8" xfId="0" applyNumberFormat="true" applyFont="true" applyFill="true" applyBorder="true">
      <alignment horizontal="center" wrapText="true"/>
    </xf>
    <xf numFmtId="1" fontId="1" borderId="0" xfId="0" applyNumberFormat="true" applyFont="true"/>
    <xf numFmtId="0" fontId="1" borderId="0" xfId="0" applyFont="true">
      <alignment horizontal="center"/>
    </xf>
    <xf numFmtId="0" fontId="1" fillId="2" borderId="1" xfId="0" applyFont="true" applyFill="true" applyBorder="true">
      <alignment horizontal="center" wrapText="true"/>
    </xf>
    <xf numFmtId="0" fontId="1" fillId="2" borderId="3" xfId="0" applyFont="true" applyFill="true" applyBorder="true">
      <alignment horizontal="center" wrapText="true"/>
    </xf>
    <xf numFmtId="0" fontId="1" borderId="0" xfId="0" applyFont="true">
      <alignment wrapText="true"/>
    </xf>
    <xf numFmtId="0" fontId="1" fillId="2" borderId="6" xfId="0" applyFont="true" applyFill="true" applyBorder="true">
      <alignment horizontal="left"/>
    </xf>
    <xf numFmtId="0" fontId="1" fillId="2" borderId="11" xfId="0" applyFont="true" applyFill="true" applyBorder="true">
      <alignment horizontal="left"/>
    </xf>
    <xf numFmtId="0" fontId="1" borderId="11" xfId="0" applyFont="true" applyBorder="true"/>
    <xf numFmtId="0" fontId="2" borderId="11" xfId="0" applyFont="true" applyBorder="true"/>
    <xf numFmtId="0" fontId="2" borderId="7" xfId="0" applyFont="true" applyBorder="true"/>
    <xf numFmtId="0" fontId="2" borderId="0" xfId="0" applyFont="true"/>
    <xf numFmtId="1" fontId="3" borderId="0" xfId="0" applyNumberFormat="true" applyFont="true"/>
    <xf numFmtId="0" fontId="2" borderId="5" xfId="0" applyFont="true" applyBorder="true"/>
    <xf numFmtId="0" fontId="1" fillId="2" borderId="11" xfId="0" applyFont="true" applyFill="true" applyBorder="true">
      <alignment horizontal="center" wrapText="true"/>
    </xf>
    <xf numFmtId="0" fontId="2" borderId="0" xfId="0" applyFont="true">
      <alignment horizontal="center"/>
    </xf>
    <xf numFmtId="0" fontId="2" borderId="5" xfId="0" applyFont="true" applyBorder="true">
      <alignment horizontal="center"/>
    </xf>
    <xf numFmtId="197" fontId="2" borderId="12" xfId="0" applyNumberFormat="true" applyFont="true" applyBorder="true">
      <alignment wrapText="true"/>
    </xf>
    <xf numFmtId="0" fontId="1" borderId="12" xfId="0" applyFont="true" applyBorder="true"/>
    <xf numFmtId="197" fontId="1" borderId="12" xfId="0" applyNumberFormat="true" applyFont="true" applyBorder="true">
      <alignment wrapText="true"/>
    </xf>
    <xf numFmtId="197" fontId="1" borderId="10" xfId="0" applyNumberFormat="true" applyFont="true" applyBorder="true">
      <alignment wrapText="true"/>
    </xf>
    <xf numFmtId="197" fontId="1" borderId="0" xfId="0" applyNumberFormat="true" applyFont="true">
      <alignment wrapText="true"/>
    </xf>
    <xf numFmtId="0" fontId="1" fillId="2" borderId="0" xfId="0" applyFont="true" applyFill="true">
      <alignment horizontal="center" wrapText="true"/>
    </xf>
    <xf numFmtId="197" fontId="2" borderId="3" xfId="0" applyNumberFormat="true" applyFont="true" applyBorder="true"/>
    <xf numFmtId="197" fontId="2" borderId="2" xfId="0" applyNumberFormat="true" applyFont="true" applyBorder="true"/>
    <xf numFmtId="197" fontId="2" borderId="0" xfId="0" applyNumberFormat="true" applyFont="true"/>
    <xf numFmtId="0" fontId="1" borderId="0" xfId="0" applyFont="true">
      <alignment horizontal="center" wrapText="true"/>
    </xf>
    <xf numFmtId="0" fontId="1" borderId="1" xfId="0" applyFont="true" applyBorder="true">
      <alignment wrapText="true"/>
    </xf>
    <xf numFmtId="0" fontId="1" borderId="3" xfId="0" applyFont="true" applyBorder="true">
      <alignment wrapText="true"/>
    </xf>
    <xf numFmtId="0" fontId="1" borderId="2" xfId="0" applyFont="true" applyBorder="true">
      <alignment wrapText="true"/>
    </xf>
    <xf numFmtId="0" fontId="1" fillId="2" borderId="6" xfId="0" applyFont="true" applyFill="true" applyBorder="true">
      <alignment horizontal="center"/>
    </xf>
    <xf numFmtId="0" fontId="1" fillId="2" borderId="7" xfId="0" applyFont="true" applyFill="true" applyBorder="true">
      <alignment horizontal="center" wrapText="true"/>
    </xf>
    <xf numFmtId="0" fontId="1" borderId="1" xfId="0" applyFont="true" applyBorder="true">
      <alignment horizontal="center"/>
    </xf>
    <xf numFmtId="0" fontId="1" borderId="3" xfId="0" applyFont="true" applyBorder="true">
      <alignment horizontal="center"/>
    </xf>
    <xf numFmtId="0" fontId="1" borderId="2" xfId="0" applyFont="true" applyBorder="true">
      <alignment horizontal="center"/>
    </xf>
    <xf numFmtId="0" fontId="1" fillId="2" borderId="8" xfId="0" applyFont="true" applyFill="true" applyBorder="true"/>
    <xf numFmtId="10" fontId="1" borderId="3" xfId="0" applyNumberFormat="true" applyFont="true" applyBorder="true"/>
    <xf numFmtId="9" fontId="1" fillId="2" borderId="5" xfId="0" applyNumberFormat="true" applyFont="true" applyFill="true" applyBorder="true">
      <alignment horizontal="center" wrapText="true"/>
    </xf>
    <xf numFmtId="198" fontId="1" borderId="0" xfId="0" applyNumberFormat="true" applyFont="true"/>
    <xf numFmtId="0" fontId="4" borderId="3" xfId="0" applyFont="true" applyBorder="true">
      <alignment horizontal="center" wrapText="true"/>
    </xf>
    <xf numFmtId="0" fontId="2" borderId="0" xfId="0" applyFont="true">
      <alignment horizontal="left"/>
    </xf>
    <xf numFmtId="0" fontId="1" borderId="0" xfId="0" applyFont="true">
      <alignment horizontal="left"/>
    </xf>
    <xf numFmtId="0" fontId="2" borderId="5" xfId="0" applyFont="true" applyBorder="true">
      <alignment horizontal="left"/>
    </xf>
    <xf numFmtId="1" fontId="3" borderId="12" xfId="0" applyNumberFormat="true" applyFont="true" applyBorder="true"/>
    <xf numFmtId="0" fontId="2" borderId="12" xfId="0" applyFont="true" applyBorder="true">
      <alignment horizontal="left"/>
    </xf>
    <xf numFmtId="0" fontId="1" borderId="12" xfId="0" applyFont="true" applyBorder="true">
      <alignment horizontal="left"/>
    </xf>
    <xf numFmtId="0" fontId="2" borderId="10" xfId="0" applyFont="true" applyBorder="true">
      <alignment horizontal="left"/>
    </xf>
    <xf numFmtId="1" fontId="1" borderId="0" xfId="0" applyNumberFormat="true" applyFont="true">
      <alignment horizontal="center"/>
    </xf>
    <xf numFmtId="1" fontId="1" borderId="0" xfId="0" applyNumberFormat="true" applyFont="true">
      <alignment wrapText="true"/>
    </xf>
    <xf numFmtId="0" fontId="1" borderId="1" xfId="0" applyFont="true" applyBorder="true">
      <alignment horizontal="center" vertical="center"/>
    </xf>
    <xf numFmtId="0" fontId="1" borderId="3" xfId="0" applyFont="true" applyBorder="true">
      <alignment horizontal="center" vertical="center"/>
    </xf>
    <xf numFmtId="0" fontId="1" borderId="2" xfId="0" applyFont="true" applyBorder="true">
      <alignment horizontal="center" vertical="center"/>
    </xf>
    <xf numFmtId="0" fontId="1" borderId="0" xfId="0" applyFont="true">
      <alignment horizontal="center" vertical="center"/>
    </xf>
    <xf numFmtId="1" fontId="1" borderId="0" xfId="0" applyNumberFormat="true" applyFont="true">
      <alignment horizontal="center" vertical="center"/>
    </xf>
    <xf numFmtId="0" fontId="1" borderId="11" xfId="0" applyFont="true" applyBorder="true">
      <alignment horizontal="left" wrapText="true"/>
    </xf>
    <xf numFmtId="0" fontId="1" borderId="0" xfId="0" applyFont="true">
      <alignment horizontal="left" wrapText="true"/>
    </xf>
    <xf numFmtId="0" fontId="1" fillId="4" borderId="0" xfId="0" applyFont="true" applyFill="true"/>
    <xf numFmtId="0" fontId="1" fillId="4" borderId="3" xfId="0" applyFont="true" applyFill="true" applyBorder="true">
      <alignment wrapText="true"/>
    </xf>
    <xf numFmtId="0" fontId="1" fillId="4" borderId="3" xfId="0" applyFont="true" applyFill="true" applyBorder="true"/>
    <xf numFmtId="0" fontId="1" fillId="4" borderId="0" xfId="0" applyFont="true" applyFill="true">
      <alignment horizontal="center"/>
    </xf>
    <xf numFmtId="0" fontId="1" fillId="2" borderId="5" xfId="0" applyFont="true" applyFill="true" applyBorder="true">
      <alignment horizontal="center" wrapText="true"/>
    </xf>
    <xf numFmtId="10" fontId="1" borderId="0" xfId="0" applyNumberFormat="true" applyFont="true"/>
    <xf numFmtId="3" fontId="1" borderId="0" xfId="0" applyNumberFormat="true" applyFont="true"/>
    <xf numFmtId="3" fontId="1" borderId="0" xfId="0" applyNumberFormat="true" applyFont="true">
      <alignment horizontal="center" wrapText="true"/>
    </xf>
    <xf numFmtId="1" fontId="3" borderId="11" xfId="0" applyNumberFormat="true" applyFont="true" applyBorder="true"/>
    <xf numFmtId="0" fontId="2" borderId="11" xfId="0" applyFont="true" applyBorder="true">
      <alignment horizontal="left"/>
    </xf>
    <xf numFmtId="196" fontId="1" borderId="3" xfId="0" applyNumberFormat="true" applyFont="true" applyBorder="true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3</xdr:row>
      <xdr:rowOff>66675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true"/>
  </sheetPr>
  <dimension ref="A1:X65"/>
  <sheetViews>
    <sheetView zoomScale="75" topLeftCell="C1" workbookViewId="0" showGridLines="true" showRowColHeaders="true" view="normal">
      <pane xSplit="0" ySplit="3" topLeftCell="A4" activePane="bottomLeft" state="frozen"/>
      <selection activeCell="F78" sqref="F78:F78" pane="bottomLeft"/>
    </sheetView>
  </sheetViews>
  <sheetFormatPr customHeight="false" defaultColWidth="9.28125" defaultRowHeight="15"/>
  <cols>
    <col min="1" max="1" bestFit="false" customWidth="true" width="3.140625" hidden="false" outlineLevel="0"/>
    <col min="2" max="2" bestFit="false" customWidth="true" width="20.7109375" hidden="false" outlineLevel="0"/>
    <col min="3" max="3" bestFit="false" customWidth="true" width="5.57421875" hidden="false" outlineLevel="0"/>
    <col min="4" max="4" bestFit="false" customWidth="true" width="6.57421875" hidden="false" outlineLevel="0"/>
    <col min="5" max="9" bestFit="false" customWidth="true" width="5.7109375" hidden="false" outlineLevel="0"/>
    <col min="10" max="10" bestFit="false" customWidth="true" width="5.57421875" hidden="false" outlineLevel="0"/>
    <col min="11" max="11" bestFit="false" customWidth="true" width="6.57421875" hidden="false" outlineLevel="0"/>
    <col min="12" max="13" bestFit="false" customWidth="true" width="5.57421875" hidden="false" outlineLevel="0"/>
    <col min="14" max="14" bestFit="false" customWidth="true" width="6.8515625" hidden="false" outlineLevel="0"/>
    <col min="15" max="15" bestFit="false" customWidth="true" width="5.7109375" hidden="false" outlineLevel="0"/>
    <col min="16" max="16" bestFit="false" customWidth="true" width="13.00390625" hidden="false" outlineLevel="0"/>
    <col min="17" max="17" bestFit="false" customWidth="true" width="2.140625" hidden="false" outlineLevel="0"/>
    <col min="18" max="18" bestFit="false" customWidth="true" width="27.140625" hidden="false" outlineLevel="0"/>
    <col min="19" max="19" bestFit="false" customWidth="true" width="7.8515625" hidden="false" outlineLevel="0"/>
    <col min="23" max="23" bestFit="false" customWidth="true" width="10.57421875" hidden="false" outlineLevel="0"/>
    <col min="24" max="24" bestFit="false" customWidth="true" width="5.8515625" hidden="false" outlineLevel="0"/>
    <col min="25" max="257" bestFit="false" customWidth="true" width="9.140625" hidden="false" outlineLevel="0"/>
  </cols>
  <sheetData>
    <row r="1">
      <c r="C1" s="8" t="s">
        <v>28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2"/>
    </row>
    <row r="2" ht="45.75" customHeight="true">
      <c r="B2" s="1" t="s">
        <v>0</v>
      </c>
      <c r="C2" s="9" t="s">
        <v>29</v>
      </c>
      <c r="D2" s="15"/>
      <c r="E2" s="17"/>
      <c r="F2" s="20" t="n">
        <v>0.2</v>
      </c>
      <c r="G2" s="15" t="s">
        <v>34</v>
      </c>
      <c r="H2" s="15" t="s">
        <v>35</v>
      </c>
      <c r="I2" s="15" t="s">
        <v>36</v>
      </c>
      <c r="J2" s="9" t="s">
        <v>37</v>
      </c>
      <c r="K2" s="15"/>
      <c r="L2" s="17"/>
      <c r="M2" s="9" t="s">
        <v>38</v>
      </c>
      <c r="N2" s="15"/>
      <c r="O2" s="17"/>
      <c r="P2" s="23" t="s">
        <v>39</v>
      </c>
      <c r="R2" s="26" t="s">
        <v>46</v>
      </c>
      <c r="S2" s="9" t="s">
        <v>92</v>
      </c>
      <c r="T2" s="15"/>
      <c r="U2" s="9" t="s">
        <v>101</v>
      </c>
      <c r="V2" s="23" t="s">
        <v>102</v>
      </c>
      <c r="W2" s="42" t="s">
        <v>103</v>
      </c>
      <c r="X2" s="25"/>
    </row>
    <row r="3">
      <c r="B3" s="2"/>
      <c r="C3" s="10" t="s">
        <v>30</v>
      </c>
      <c r="D3" s="16" t="s">
        <v>31</v>
      </c>
      <c r="E3" s="18" t="s">
        <v>32</v>
      </c>
      <c r="F3" s="16"/>
      <c r="G3" s="16"/>
      <c r="H3" s="16"/>
      <c r="I3" s="16"/>
      <c r="J3" s="10" t="s">
        <v>30</v>
      </c>
      <c r="K3" s="16" t="s">
        <v>31</v>
      </c>
      <c r="L3" s="18" t="s">
        <v>32</v>
      </c>
      <c r="M3" s="10" t="s">
        <v>30</v>
      </c>
      <c r="N3" s="16" t="s">
        <v>31</v>
      </c>
      <c r="O3" s="18" t="s">
        <v>32</v>
      </c>
      <c r="P3" s="24"/>
      <c r="R3" s="27"/>
      <c r="S3" s="32" t="s">
        <v>93</v>
      </c>
      <c r="T3" s="32" t="s">
        <v>100</v>
      </c>
      <c r="U3" s="34"/>
      <c r="V3" s="24"/>
      <c r="W3" s="42"/>
    </row>
    <row r="4">
      <c r="B4" s="3" t="s">
        <v>1</v>
      </c>
      <c r="C4" s="11"/>
      <c r="D4" s="11" t="n">
        <v>1</v>
      </c>
      <c r="E4" s="11" t="n">
        <v>436</v>
      </c>
      <c r="F4" s="11"/>
      <c r="G4" s="11" t="s">
        <v>33</v>
      </c>
      <c r="H4" s="11"/>
      <c r="I4" s="11" t="s">
        <v>33</v>
      </c>
      <c r="J4" s="11"/>
      <c r="K4" s="11"/>
      <c r="L4" s="11"/>
      <c r="M4" s="11"/>
      <c r="N4" s="11" t="s">
        <v>33</v>
      </c>
      <c r="O4" s="11"/>
      <c r="P4" s="12"/>
      <c r="Q4" s="25"/>
      <c r="R4" s="28" t="s">
        <v>47</v>
      </c>
      <c r="S4" s="31" t="n">
        <v>48.94</v>
      </c>
      <c r="T4" s="31" t="n">
        <v>-113.44</v>
      </c>
      <c r="U4" s="35" t="n">
        <v>30509</v>
      </c>
      <c r="V4" s="37" t="n">
        <v>0.312</v>
      </c>
      <c r="W4" s="43" t="n">
        <v>0.312</v>
      </c>
      <c r="X4" s="31"/>
    </row>
    <row r="5">
      <c r="B5" s="4"/>
      <c r="C5" s="12"/>
      <c r="D5" s="12" t="n">
        <v>1</v>
      </c>
      <c r="E5" s="12" t="n">
        <v>450</v>
      </c>
      <c r="F5" s="12" t="s">
        <v>33</v>
      </c>
      <c r="G5" s="12" t="s">
        <v>33</v>
      </c>
      <c r="H5" s="12" t="s">
        <v>33</v>
      </c>
      <c r="I5" s="12" t="s">
        <v>33</v>
      </c>
      <c r="J5" s="12"/>
      <c r="K5" s="12" t="s">
        <v>33</v>
      </c>
      <c r="L5" s="12"/>
      <c r="M5" s="12"/>
      <c r="N5" s="12" t="s">
        <v>33</v>
      </c>
      <c r="O5" s="12"/>
      <c r="P5" s="12"/>
      <c r="Q5" s="25"/>
      <c r="R5" s="28" t="s">
        <v>48</v>
      </c>
      <c r="S5" s="31" t="n">
        <v>48.74</v>
      </c>
      <c r="T5" s="31" t="n">
        <v>-112.61</v>
      </c>
      <c r="U5" s="35" t="n">
        <v>31794</v>
      </c>
      <c r="V5" s="37" t="n">
        <v>0.313</v>
      </c>
      <c r="W5" s="43" t="n">
        <v>0.312</v>
      </c>
      <c r="X5" s="31"/>
    </row>
    <row r="6">
      <c r="B6" s="4" t="s">
        <v>2</v>
      </c>
      <c r="C6" s="12"/>
      <c r="D6" s="12" t="n">
        <v>1</v>
      </c>
      <c r="E6" s="12" t="n">
        <v>581</v>
      </c>
      <c r="F6" s="12"/>
      <c r="G6" s="12"/>
      <c r="H6" s="12"/>
      <c r="I6" s="12"/>
      <c r="J6" s="12"/>
      <c r="K6" s="12" t="s">
        <v>33</v>
      </c>
      <c r="L6" s="12"/>
      <c r="M6" s="12"/>
      <c r="N6" s="12" t="s">
        <v>33</v>
      </c>
      <c r="O6" s="12"/>
      <c r="P6" s="12"/>
      <c r="Q6" s="25"/>
      <c r="R6" s="28" t="s">
        <v>49</v>
      </c>
      <c r="S6" s="31" t="n">
        <v>35.14</v>
      </c>
      <c r="T6" s="31" t="n">
        <v>-113.92</v>
      </c>
      <c r="U6" s="35" t="n">
        <v>3868</v>
      </c>
      <c r="V6" s="37" t="n">
        <v>0.278</v>
      </c>
      <c r="W6" s="43" t="n">
        <v>0.281</v>
      </c>
      <c r="X6" s="31"/>
    </row>
    <row r="7">
      <c r="B7" s="4"/>
      <c r="C7" s="12"/>
      <c r="D7" s="12" t="n">
        <v>1</v>
      </c>
      <c r="E7" s="12" t="n">
        <v>518</v>
      </c>
      <c r="F7" s="12"/>
      <c r="G7" s="12"/>
      <c r="H7" s="12"/>
      <c r="I7" s="12"/>
      <c r="J7" s="12"/>
      <c r="K7" s="12"/>
      <c r="L7" s="12"/>
      <c r="M7" s="12"/>
      <c r="N7" s="12" t="s">
        <v>33</v>
      </c>
      <c r="O7" s="12"/>
      <c r="P7" s="12"/>
      <c r="Q7" s="25"/>
      <c r="R7" s="28" t="s">
        <v>50</v>
      </c>
      <c r="S7" s="31" t="n">
        <v>35.39</v>
      </c>
      <c r="T7" s="31" t="n">
        <v>-113.52</v>
      </c>
      <c r="U7" s="35" t="n">
        <v>4820</v>
      </c>
      <c r="V7" s="37" t="n">
        <v>0.28</v>
      </c>
      <c r="W7" s="43" t="n">
        <v>0.281</v>
      </c>
      <c r="X7" s="31"/>
    </row>
    <row r="8">
      <c r="B8" s="4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5"/>
      <c r="R8" s="28"/>
      <c r="S8" s="7"/>
      <c r="T8" s="7"/>
      <c r="U8" s="22"/>
      <c r="V8" s="38"/>
      <c r="W8" s="43"/>
      <c r="X8" s="31"/>
    </row>
    <row r="9">
      <c r="B9" s="4" t="s">
        <v>4</v>
      </c>
      <c r="C9" s="12"/>
      <c r="D9" s="12" t="n">
        <v>1</v>
      </c>
      <c r="E9" s="12" t="n">
        <v>420</v>
      </c>
      <c r="F9" s="12"/>
      <c r="G9" s="12" t="s">
        <v>33</v>
      </c>
      <c r="H9" s="12" t="s">
        <v>33</v>
      </c>
      <c r="I9" s="12" t="s">
        <v>33</v>
      </c>
      <c r="J9" s="12"/>
      <c r="K9" s="12" t="s">
        <v>33</v>
      </c>
      <c r="L9" s="12"/>
      <c r="M9" s="12"/>
      <c r="N9" s="12" t="s">
        <v>33</v>
      </c>
      <c r="O9" s="12"/>
      <c r="P9" s="12"/>
      <c r="Q9" s="25"/>
      <c r="R9" s="28" t="s">
        <v>51</v>
      </c>
      <c r="S9" s="31" t="n">
        <v>38.01</v>
      </c>
      <c r="T9" s="31" t="n">
        <v>-108.89</v>
      </c>
      <c r="U9" s="35" t="n">
        <v>9562</v>
      </c>
      <c r="V9" s="39" t="n">
        <v>0.32</v>
      </c>
      <c r="W9" s="43" t="n">
        <v>0.3176</v>
      </c>
      <c r="X9" s="31"/>
    </row>
    <row r="10">
      <c r="B10" s="4"/>
      <c r="C10" s="12"/>
      <c r="D10" s="12" t="n">
        <v>1</v>
      </c>
      <c r="E10" s="12" t="n">
        <v>180.5</v>
      </c>
      <c r="F10" s="12"/>
      <c r="G10" s="12"/>
      <c r="H10" s="12"/>
      <c r="I10" s="12"/>
      <c r="J10" s="12"/>
      <c r="K10" s="12" t="s">
        <v>33</v>
      </c>
      <c r="L10" s="12"/>
      <c r="M10" s="12"/>
      <c r="N10" s="12"/>
      <c r="O10" s="12"/>
      <c r="P10" s="12"/>
      <c r="Q10" s="25"/>
      <c r="R10" s="28" t="s">
        <v>52</v>
      </c>
      <c r="S10" s="31" t="n">
        <v>38.11</v>
      </c>
      <c r="T10" s="31" t="n">
        <v>-106.44</v>
      </c>
      <c r="U10" s="35" t="n">
        <v>9681</v>
      </c>
      <c r="V10" s="39" t="n">
        <v>0.321</v>
      </c>
      <c r="W10" s="43" t="n">
        <v>0.323</v>
      </c>
      <c r="X10" s="31"/>
    </row>
    <row r="11">
      <c r="B11" s="4"/>
      <c r="C11" s="12"/>
      <c r="D11" s="12" t="n">
        <v>1</v>
      </c>
      <c r="E11" s="12" t="n">
        <v>696</v>
      </c>
      <c r="F11" s="12"/>
      <c r="G11" s="12"/>
      <c r="H11" s="12"/>
      <c r="I11" s="12"/>
      <c r="J11" s="12"/>
      <c r="K11" s="12"/>
      <c r="L11" s="12"/>
      <c r="M11" s="12"/>
      <c r="N11" s="12" t="s">
        <v>33</v>
      </c>
      <c r="O11" s="12"/>
      <c r="P11" s="12"/>
      <c r="Q11" s="25"/>
      <c r="R11" s="28" t="s">
        <v>53</v>
      </c>
      <c r="S11" s="31" t="n">
        <v>38.49</v>
      </c>
      <c r="T11" s="31" t="n">
        <v>-105.87</v>
      </c>
      <c r="U11" s="35" t="n">
        <v>10179</v>
      </c>
      <c r="V11" s="39" t="n">
        <v>0.325</v>
      </c>
      <c r="W11" s="43" t="n">
        <v>0.323</v>
      </c>
      <c r="X11" s="31"/>
    </row>
    <row r="12">
      <c r="B12" s="4"/>
      <c r="C12" s="12"/>
      <c r="D12" s="12" t="n">
        <v>1</v>
      </c>
      <c r="E12" s="12" t="n">
        <v>255</v>
      </c>
      <c r="F12" s="12"/>
      <c r="G12" s="12"/>
      <c r="H12" s="12"/>
      <c r="I12" s="12"/>
      <c r="J12" s="12"/>
      <c r="K12" s="12"/>
      <c r="L12" s="12"/>
      <c r="M12" s="12"/>
      <c r="N12" s="12" t="s">
        <v>33</v>
      </c>
      <c r="O12" s="12"/>
      <c r="P12" s="12"/>
      <c r="Q12" s="25"/>
      <c r="R12" s="28" t="s">
        <v>54</v>
      </c>
      <c r="S12" s="31" t="n">
        <v>37.63</v>
      </c>
      <c r="T12" s="31" t="n">
        <v>-106.44</v>
      </c>
      <c r="U12" s="35" t="n">
        <v>8991</v>
      </c>
      <c r="V12" s="39" t="n">
        <v>0.284</v>
      </c>
      <c r="W12" s="43" t="n">
        <v>0.281</v>
      </c>
      <c r="X12" s="31"/>
    </row>
    <row r="13" ht="66" customHeight="true">
      <c r="B13" s="4" t="s">
        <v>5</v>
      </c>
      <c r="C13" s="12"/>
      <c r="D13" s="12"/>
      <c r="E13" s="12" t="n"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 t="s">
        <v>40</v>
      </c>
      <c r="Q13" s="25"/>
      <c r="R13" s="29"/>
      <c r="S13" s="31"/>
      <c r="T13" s="31"/>
      <c r="U13" s="35"/>
      <c r="V13" s="39"/>
      <c r="W13" s="43"/>
    </row>
    <row r="14">
      <c r="B14" s="4" t="s">
        <v>6</v>
      </c>
      <c r="C14" s="12"/>
      <c r="D14" s="12" t="n">
        <v>1</v>
      </c>
      <c r="E14" s="12" t="n">
        <v>595</v>
      </c>
      <c r="F14" s="12"/>
      <c r="G14" s="12"/>
      <c r="H14" s="12"/>
      <c r="I14" s="12" t="s">
        <v>33</v>
      </c>
      <c r="J14" s="4"/>
      <c r="K14" s="12"/>
      <c r="L14" s="12"/>
      <c r="M14" s="12"/>
      <c r="N14" s="12"/>
      <c r="O14" s="12"/>
      <c r="P14" s="12"/>
      <c r="Q14" s="25"/>
      <c r="R14" s="29" t="s">
        <v>55</v>
      </c>
      <c r="S14" s="31" t="n">
        <v>32.74</v>
      </c>
      <c r="T14" s="31" t="n">
        <v>-116.09</v>
      </c>
      <c r="U14" s="35" t="n">
        <v>710</v>
      </c>
      <c r="V14" s="39" t="n">
        <v>0.309</v>
      </c>
      <c r="W14" s="43" t="n">
        <v>0.322</v>
      </c>
      <c r="X14" s="31"/>
    </row>
    <row r="15">
      <c r="B15" s="4"/>
      <c r="C15" s="12"/>
      <c r="D15" s="12" t="n">
        <v>1</v>
      </c>
      <c r="E15" s="12" t="n">
        <v>179</v>
      </c>
      <c r="F15" s="12"/>
      <c r="G15" s="12" t="s">
        <v>33</v>
      </c>
      <c r="H15" s="12"/>
      <c r="I15" s="12"/>
      <c r="J15" s="4"/>
      <c r="K15" s="12"/>
      <c r="L15" s="12"/>
      <c r="M15" s="12"/>
      <c r="N15" s="12"/>
      <c r="O15" s="12"/>
      <c r="P15" s="12"/>
      <c r="Q15" s="25"/>
      <c r="R15" s="29" t="s">
        <v>56</v>
      </c>
      <c r="S15" s="31" t="n">
        <v>32.74</v>
      </c>
      <c r="T15" s="31" t="n">
        <v>-116.06</v>
      </c>
      <c r="U15" s="35" t="n">
        <v>712</v>
      </c>
      <c r="V15" s="39" t="n">
        <v>0.301</v>
      </c>
      <c r="W15" s="43" t="n">
        <v>0.322</v>
      </c>
      <c r="X15" s="31"/>
    </row>
    <row r="16">
      <c r="B16" s="4" t="s">
        <v>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25"/>
      <c r="R16" s="29"/>
      <c r="S16" s="31"/>
      <c r="T16" s="31"/>
      <c r="U16" s="35"/>
      <c r="V16" s="39"/>
      <c r="W16" s="43"/>
    </row>
    <row r="17">
      <c r="B17" s="4" t="s">
        <v>8</v>
      </c>
      <c r="C17" s="12" t="n">
        <v>1</v>
      </c>
      <c r="D17" s="12"/>
      <c r="E17" s="12" t="n">
        <v>300</v>
      </c>
      <c r="F17" s="12" t="s">
        <v>33</v>
      </c>
      <c r="G17" s="12" t="s">
        <v>33</v>
      </c>
      <c r="H17" s="12" t="s">
        <v>33</v>
      </c>
      <c r="I17" s="12" t="s">
        <v>33</v>
      </c>
      <c r="J17" s="12"/>
      <c r="K17" s="12" t="s">
        <v>33</v>
      </c>
      <c r="L17" s="12"/>
      <c r="M17" s="12"/>
      <c r="N17" s="12" t="s">
        <v>33</v>
      </c>
      <c r="O17" s="12"/>
      <c r="P17" s="12"/>
      <c r="Q17" s="25"/>
      <c r="R17" s="29" t="s">
        <v>57</v>
      </c>
      <c r="S17" s="31" t="n">
        <v>45.73</v>
      </c>
      <c r="T17" s="31" t="n">
        <v>-109.99</v>
      </c>
      <c r="U17" s="35" t="n">
        <v>27054</v>
      </c>
      <c r="V17" s="39" t="n">
        <v>0.38</v>
      </c>
      <c r="W17" s="43" t="n">
        <v>0.378</v>
      </c>
      <c r="X17" s="31"/>
    </row>
    <row r="18">
      <c r="B18" s="4" t="s">
        <v>9</v>
      </c>
      <c r="C18" s="12" t="n">
        <v>1</v>
      </c>
      <c r="D18" s="12"/>
      <c r="E18" s="12" t="n">
        <v>178.1</v>
      </c>
      <c r="F18" s="12"/>
      <c r="G18" s="12" t="s">
        <v>33</v>
      </c>
      <c r="H18" s="12"/>
      <c r="I18" s="12" t="s">
        <v>33</v>
      </c>
      <c r="J18" s="4"/>
      <c r="K18" s="12"/>
      <c r="L18" s="12"/>
      <c r="M18" s="12"/>
      <c r="N18" s="12"/>
      <c r="O18" s="12"/>
      <c r="P18" s="12"/>
      <c r="Q18" s="25"/>
      <c r="R18" s="29" t="s">
        <v>58</v>
      </c>
      <c r="S18" s="31" t="n">
        <v>35.58</v>
      </c>
      <c r="T18" s="31" t="n">
        <v>-115.04</v>
      </c>
      <c r="U18" s="35" t="n">
        <v>5680</v>
      </c>
      <c r="V18" s="39" t="n">
        <v>0.323</v>
      </c>
      <c r="W18" s="43" t="n">
        <v>0.293</v>
      </c>
      <c r="X18" s="31"/>
    </row>
    <row r="19">
      <c r="B19" s="4" t="s">
        <v>10</v>
      </c>
      <c r="C19" s="12"/>
      <c r="D19" s="12" t="n">
        <v>1</v>
      </c>
      <c r="E19" s="12" t="n">
        <v>430</v>
      </c>
      <c r="F19" s="12"/>
      <c r="G19" s="12"/>
      <c r="H19" s="12"/>
      <c r="I19" s="12"/>
      <c r="J19" s="12"/>
      <c r="K19" s="12"/>
      <c r="L19" s="12"/>
      <c r="M19" s="12"/>
      <c r="N19" s="12" t="s">
        <v>33</v>
      </c>
      <c r="O19" s="12"/>
      <c r="P19" s="12"/>
      <c r="Q19" s="25"/>
      <c r="R19" s="29" t="s">
        <v>59</v>
      </c>
      <c r="S19" s="31" t="n">
        <v>35.29</v>
      </c>
      <c r="T19" s="31" t="n">
        <v>-107.54</v>
      </c>
      <c r="U19" s="35" t="n">
        <v>4396</v>
      </c>
      <c r="V19" s="39" t="n">
        <v>0.321</v>
      </c>
      <c r="W19" s="43" t="n">
        <v>0.323</v>
      </c>
      <c r="X19" s="31"/>
    </row>
    <row r="20">
      <c r="B20" s="4"/>
      <c r="C20" s="12"/>
      <c r="D20" s="12" t="n">
        <v>1</v>
      </c>
      <c r="E20" s="12" t="n">
        <v>430</v>
      </c>
      <c r="F20" s="12"/>
      <c r="G20" s="12"/>
      <c r="H20" s="12"/>
      <c r="I20" s="12"/>
      <c r="J20" s="12"/>
      <c r="K20" s="12"/>
      <c r="L20" s="12"/>
      <c r="M20" s="12"/>
      <c r="N20" s="12" t="s">
        <v>33</v>
      </c>
      <c r="O20" s="12"/>
      <c r="P20" s="12"/>
      <c r="Q20" s="25"/>
      <c r="R20" s="29" t="s">
        <v>60</v>
      </c>
      <c r="S20" s="31" t="n">
        <v>35.48</v>
      </c>
      <c r="T20" s="31" t="n">
        <v>-107.39</v>
      </c>
      <c r="U20" s="35" t="n">
        <v>5225</v>
      </c>
      <c r="V20" s="39" t="n">
        <v>0.327</v>
      </c>
      <c r="W20" s="43" t="n">
        <v>0.323</v>
      </c>
      <c r="X20" s="31"/>
    </row>
    <row r="21">
      <c r="B21" s="4"/>
      <c r="C21" s="12"/>
      <c r="D21" s="12" t="n">
        <v>1</v>
      </c>
      <c r="E21" s="12" t="n">
        <v>447</v>
      </c>
      <c r="F21" s="12"/>
      <c r="G21" s="12"/>
      <c r="H21" s="12"/>
      <c r="I21" s="12"/>
      <c r="J21" s="12"/>
      <c r="K21" s="12" t="s">
        <v>33</v>
      </c>
      <c r="L21" s="12"/>
      <c r="M21" s="12"/>
      <c r="N21" s="12"/>
      <c r="O21" s="12"/>
      <c r="P21" s="12"/>
      <c r="Q21" s="25"/>
      <c r="R21" s="29" t="s">
        <v>61</v>
      </c>
      <c r="S21" s="31" t="n">
        <v>34.38</v>
      </c>
      <c r="T21" s="31" t="n">
        <v>-107.51</v>
      </c>
      <c r="U21" s="35" t="n">
        <v>1958</v>
      </c>
      <c r="V21" s="39" t="n">
        <v>0.321</v>
      </c>
      <c r="W21" s="43" t="n">
        <v>0.323</v>
      </c>
      <c r="X21" s="31"/>
    </row>
    <row r="22">
      <c r="B22" s="4"/>
      <c r="C22" s="12"/>
      <c r="D22" s="12" t="n">
        <v>1</v>
      </c>
      <c r="E22" s="12" t="n">
        <v>447</v>
      </c>
      <c r="F22" s="12"/>
      <c r="G22" s="12"/>
      <c r="H22" s="12"/>
      <c r="I22" s="12"/>
      <c r="J22" s="12"/>
      <c r="K22" s="12" t="s">
        <v>33</v>
      </c>
      <c r="L22" s="12"/>
      <c r="M22" s="12"/>
      <c r="N22" s="12"/>
      <c r="O22" s="12"/>
      <c r="P22" s="12"/>
      <c r="Q22" s="25"/>
      <c r="R22" s="29" t="s">
        <v>62</v>
      </c>
      <c r="S22" s="31" t="n">
        <v>34.08</v>
      </c>
      <c r="T22" s="31" t="n">
        <v>-107.12</v>
      </c>
      <c r="U22" s="35" t="n">
        <v>1425</v>
      </c>
      <c r="V22" s="39" t="n">
        <v>0.325</v>
      </c>
      <c r="W22" s="43" t="n">
        <v>0.323</v>
      </c>
      <c r="X22" s="31"/>
    </row>
    <row r="23">
      <c r="B23" s="4" t="s">
        <v>11</v>
      </c>
      <c r="C23" s="12"/>
      <c r="D23" s="12" t="n">
        <v>1</v>
      </c>
      <c r="E23" s="12" t="n">
        <v>611.5</v>
      </c>
      <c r="F23" s="12"/>
      <c r="G23" s="12"/>
      <c r="H23" s="12"/>
      <c r="I23" s="12"/>
      <c r="J23" s="12"/>
      <c r="K23" s="12" t="s">
        <v>33</v>
      </c>
      <c r="L23" s="12"/>
      <c r="M23" s="12"/>
      <c r="N23" s="12" t="s">
        <v>33</v>
      </c>
      <c r="O23" s="12"/>
      <c r="P23" s="12"/>
      <c r="Q23" s="25"/>
      <c r="R23" s="29" t="s">
        <v>63</v>
      </c>
      <c r="S23" s="31" t="n">
        <v>35.16</v>
      </c>
      <c r="T23" s="31" t="n">
        <v>-116.97</v>
      </c>
      <c r="U23" s="35" t="n">
        <v>3915</v>
      </c>
      <c r="V23" s="37" t="n">
        <v>0.34</v>
      </c>
      <c r="W23" s="43" t="n">
        <v>0.341</v>
      </c>
      <c r="X23" s="31"/>
    </row>
    <row r="24">
      <c r="B24" s="4" t="s">
        <v>12</v>
      </c>
      <c r="C24" s="12" t="n">
        <v>1</v>
      </c>
      <c r="D24" s="12"/>
      <c r="E24" s="12" t="n">
        <v>420</v>
      </c>
      <c r="F24" s="12" t="s">
        <v>33</v>
      </c>
      <c r="G24" s="12" t="s">
        <v>33</v>
      </c>
      <c r="H24" s="12" t="s">
        <v>33</v>
      </c>
      <c r="I24" s="12" t="s">
        <v>33</v>
      </c>
      <c r="J24" s="12"/>
      <c r="K24" s="12" t="s">
        <v>33</v>
      </c>
      <c r="L24" s="12"/>
      <c r="M24" s="12"/>
      <c r="N24" s="12" t="s">
        <v>33</v>
      </c>
      <c r="O24" s="12"/>
      <c r="P24" s="12"/>
      <c r="Q24" s="25"/>
      <c r="R24" s="29" t="s">
        <v>64</v>
      </c>
      <c r="S24" s="31" t="n">
        <v>42.49</v>
      </c>
      <c r="T24" s="31" t="n">
        <v>-120.46</v>
      </c>
      <c r="U24" s="35" t="n">
        <v>21430</v>
      </c>
      <c r="V24" s="39" t="n">
        <v>0.284</v>
      </c>
      <c r="W24" s="43" t="n">
        <v>0.292</v>
      </c>
      <c r="X24" s="31"/>
    </row>
    <row r="25">
      <c r="B25" s="4"/>
      <c r="C25" s="12"/>
      <c r="D25" s="12" t="n">
        <v>1</v>
      </c>
      <c r="E25" s="12" t="n">
        <v>750</v>
      </c>
      <c r="F25" s="12"/>
      <c r="G25" s="12" t="s">
        <v>33</v>
      </c>
      <c r="H25" s="12"/>
      <c r="I25" s="12" t="s">
        <v>33</v>
      </c>
      <c r="J25" s="12"/>
      <c r="K25" s="12" t="s">
        <v>33</v>
      </c>
      <c r="L25" s="12"/>
      <c r="M25" s="12"/>
      <c r="N25" s="12" t="s">
        <v>33</v>
      </c>
      <c r="O25" s="12"/>
      <c r="P25" s="12"/>
      <c r="Q25" s="25"/>
      <c r="R25" s="29" t="s">
        <v>65</v>
      </c>
      <c r="S25" s="31" t="n">
        <v>43.88</v>
      </c>
      <c r="T25" s="31" t="n">
        <v>-121.17</v>
      </c>
      <c r="U25" s="35" t="n">
        <v>24929</v>
      </c>
      <c r="V25" s="39" t="n">
        <v>0.304</v>
      </c>
      <c r="W25" s="43" t="n">
        <v>0.292</v>
      </c>
      <c r="X25" s="31"/>
    </row>
    <row r="26">
      <c r="B26" s="4"/>
      <c r="C26" s="12"/>
      <c r="D26" s="12" t="n">
        <v>1</v>
      </c>
      <c r="E26" s="12" t="n">
        <v>539</v>
      </c>
      <c r="F26" s="12"/>
      <c r="G26" s="12" t="s">
        <v>33</v>
      </c>
      <c r="H26" s="12"/>
      <c r="I26" s="12" t="s">
        <v>33</v>
      </c>
      <c r="J26" s="12"/>
      <c r="K26" s="12"/>
      <c r="L26" s="12"/>
      <c r="M26" s="12"/>
      <c r="N26" s="12"/>
      <c r="O26" s="12"/>
      <c r="P26" s="12"/>
      <c r="Q26" s="25"/>
      <c r="R26" s="29" t="s">
        <v>66</v>
      </c>
      <c r="S26" s="31" t="n">
        <v>46.43</v>
      </c>
      <c r="T26" s="31" t="n">
        <v>-117.46</v>
      </c>
      <c r="U26" s="35" t="n">
        <v>28385</v>
      </c>
      <c r="V26" s="39" t="n">
        <v>0.287</v>
      </c>
      <c r="W26" s="43" t="n">
        <v>0.292</v>
      </c>
      <c r="X26" s="31"/>
    </row>
    <row r="27">
      <c r="B27" s="4"/>
      <c r="C27" s="12"/>
      <c r="D27" s="12" t="n">
        <v>1</v>
      </c>
      <c r="E27" s="12" t="n">
        <v>204</v>
      </c>
      <c r="F27" s="12" t="s">
        <v>33</v>
      </c>
      <c r="G27" s="12" t="s">
        <v>33</v>
      </c>
      <c r="H27" s="12" t="s">
        <v>33</v>
      </c>
      <c r="I27" s="12" t="s">
        <v>33</v>
      </c>
      <c r="J27" s="12"/>
      <c r="K27" s="12" t="s">
        <v>33</v>
      </c>
      <c r="L27" s="12"/>
      <c r="M27" s="12"/>
      <c r="N27" s="12" t="s">
        <v>33</v>
      </c>
      <c r="O27" s="12"/>
      <c r="P27" s="12"/>
      <c r="Q27" s="25"/>
      <c r="R27" s="29" t="s">
        <v>67</v>
      </c>
      <c r="S27" s="31" t="n">
        <v>42.43</v>
      </c>
      <c r="T27" s="31" t="n">
        <v>-120.12</v>
      </c>
      <c r="U27" s="35" t="n">
        <v>20921</v>
      </c>
      <c r="V27" s="39" t="n">
        <v>0.295</v>
      </c>
      <c r="W27" s="43" t="n">
        <v>0.292</v>
      </c>
      <c r="X27" s="31"/>
    </row>
    <row r="28">
      <c r="B28" s="4"/>
      <c r="C28" s="12"/>
      <c r="D28" s="12" t="n">
        <v>1</v>
      </c>
      <c r="E28" s="12" t="n">
        <v>442</v>
      </c>
      <c r="F28" s="12"/>
      <c r="G28" s="12" t="s">
        <v>33</v>
      </c>
      <c r="H28" s="12"/>
      <c r="I28" s="12" t="s">
        <v>33</v>
      </c>
      <c r="J28" s="12"/>
      <c r="K28" s="12" t="s">
        <v>33</v>
      </c>
      <c r="L28" s="12"/>
      <c r="M28" s="12"/>
      <c r="N28" s="12" t="s">
        <v>33</v>
      </c>
      <c r="O28" s="12"/>
      <c r="P28" s="12"/>
      <c r="Q28" s="25"/>
      <c r="R28" s="29" t="s">
        <v>68</v>
      </c>
      <c r="S28" s="31" t="n">
        <v>41.01</v>
      </c>
      <c r="T28" s="31" t="n">
        <v>-120.06</v>
      </c>
      <c r="U28" s="35" t="n">
        <v>13671</v>
      </c>
      <c r="V28" s="39" t="n">
        <v>0.293</v>
      </c>
      <c r="W28" s="43" t="n">
        <v>0.292</v>
      </c>
      <c r="X28" s="31"/>
    </row>
    <row r="29">
      <c r="B29" s="4"/>
      <c r="C29" s="12"/>
      <c r="D29" s="12" t="n">
        <v>1</v>
      </c>
      <c r="E29" s="12" t="n">
        <v>457.5</v>
      </c>
      <c r="F29" s="12"/>
      <c r="G29" s="12"/>
      <c r="H29" s="12"/>
      <c r="I29" s="12"/>
      <c r="J29" s="12"/>
      <c r="K29" s="12" t="s">
        <v>33</v>
      </c>
      <c r="L29" s="12"/>
      <c r="M29" s="12"/>
      <c r="N29" s="12"/>
      <c r="O29" s="12"/>
      <c r="P29" s="12"/>
      <c r="Q29" s="25"/>
      <c r="R29" s="29" t="s">
        <v>69</v>
      </c>
      <c r="S29" s="31" t="n">
        <v>42.44</v>
      </c>
      <c r="T29" s="31" t="n">
        <v>-120.14</v>
      </c>
      <c r="U29" s="35" t="n">
        <v>21051</v>
      </c>
      <c r="V29" s="39" t="n">
        <v>0.293</v>
      </c>
      <c r="W29" s="43" t="n">
        <v>0.292</v>
      </c>
      <c r="X29" s="31"/>
    </row>
    <row r="30">
      <c r="B30" s="4"/>
      <c r="C30" s="12"/>
      <c r="D30" s="12" t="n">
        <v>1</v>
      </c>
      <c r="E30" s="12" t="n">
        <v>383</v>
      </c>
      <c r="F30" s="12"/>
      <c r="G30" s="12"/>
      <c r="H30" s="12"/>
      <c r="I30" s="12"/>
      <c r="J30" s="12"/>
      <c r="K30" s="12"/>
      <c r="L30" s="12"/>
      <c r="M30" s="12"/>
      <c r="N30" s="12" t="s">
        <v>33</v>
      </c>
      <c r="O30" s="12"/>
      <c r="P30" s="12"/>
      <c r="Q30" s="25"/>
      <c r="R30" s="29" t="s">
        <v>70</v>
      </c>
      <c r="S30" s="31" t="s">
        <v>94</v>
      </c>
      <c r="T30" s="31"/>
      <c r="U30" s="35"/>
      <c r="V30" s="39"/>
      <c r="W30" s="43" t="n">
        <v>0.292</v>
      </c>
      <c r="X30" s="31"/>
    </row>
    <row r="31" ht="28.8" customHeight="true">
      <c r="B31" s="4" t="s">
        <v>13</v>
      </c>
      <c r="C31" s="12"/>
      <c r="D31" s="12" t="n">
        <v>1</v>
      </c>
      <c r="E31" s="12" t="n">
        <v>107</v>
      </c>
      <c r="F31" s="12"/>
      <c r="G31" s="12"/>
      <c r="H31" s="12" t="s">
        <v>33</v>
      </c>
      <c r="I31" s="12"/>
      <c r="J31" s="12"/>
      <c r="K31" s="12" t="s">
        <v>33</v>
      </c>
      <c r="L31" s="12"/>
      <c r="M31" s="12"/>
      <c r="N31" s="12" t="s">
        <v>33</v>
      </c>
      <c r="O31" s="12"/>
      <c r="P31" s="12" t="s">
        <v>41</v>
      </c>
      <c r="Q31" s="25"/>
      <c r="R31" s="29" t="s">
        <v>71</v>
      </c>
      <c r="S31" s="31" t="n">
        <v>33.99</v>
      </c>
      <c r="T31" s="31" t="n">
        <v>-116.56</v>
      </c>
      <c r="U31" s="35" t="n">
        <v>1245</v>
      </c>
      <c r="V31" s="39" t="n">
        <v>0.357</v>
      </c>
      <c r="W31" s="43" t="n">
        <v>0.356</v>
      </c>
      <c r="X31" s="31"/>
    </row>
    <row r="32">
      <c r="B32" s="4"/>
      <c r="C32" s="12"/>
      <c r="D32" s="12" t="n">
        <v>1</v>
      </c>
      <c r="E32" s="12" t="n">
        <v>77</v>
      </c>
      <c r="F32" s="12" t="s">
        <v>33</v>
      </c>
      <c r="G32" s="12" t="s">
        <v>33</v>
      </c>
      <c r="H32" s="12" t="s">
        <v>33</v>
      </c>
      <c r="I32" s="12" t="s">
        <v>33</v>
      </c>
      <c r="J32" s="12"/>
      <c r="K32" s="12" t="s">
        <v>33</v>
      </c>
      <c r="L32" s="12"/>
      <c r="M32" s="12"/>
      <c r="N32" s="12" t="s">
        <v>33</v>
      </c>
      <c r="O32" s="12"/>
      <c r="P32" s="12"/>
      <c r="Q32" s="25"/>
      <c r="R32" s="29" t="s">
        <v>72</v>
      </c>
      <c r="S32" s="31" t="n">
        <v>33.98</v>
      </c>
      <c r="T32" s="31" t="n">
        <v>-116.49</v>
      </c>
      <c r="U32" s="35" t="n">
        <v>1224</v>
      </c>
      <c r="V32" s="39" t="n">
        <v>0.316</v>
      </c>
      <c r="W32" s="43" t="n">
        <v>0.322</v>
      </c>
      <c r="X32" s="31"/>
    </row>
    <row r="33">
      <c r="B33" s="4" t="s">
        <v>14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25"/>
      <c r="R33" s="29"/>
      <c r="S33" s="31"/>
      <c r="T33" s="31"/>
      <c r="U33" s="35"/>
      <c r="V33" s="37"/>
      <c r="W33" s="43"/>
    </row>
    <row r="34">
      <c r="B34" s="4" t="s">
        <v>15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25"/>
      <c r="R34" s="28"/>
      <c r="S34" s="7"/>
      <c r="T34" s="7"/>
      <c r="U34" s="22"/>
      <c r="V34" s="38"/>
      <c r="W34" s="43"/>
    </row>
    <row r="35" ht="57.6" customHeight="true">
      <c r="B35" s="4" t="s">
        <v>16</v>
      </c>
      <c r="C35" s="12"/>
      <c r="D35" s="12"/>
      <c r="E35" s="12" t="n"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 t="s">
        <v>42</v>
      </c>
      <c r="Q35" s="25"/>
      <c r="R35" s="29"/>
      <c r="S35" s="31"/>
      <c r="T35" s="31"/>
      <c r="U35" s="35"/>
      <c r="V35" s="37"/>
      <c r="W35" s="43"/>
    </row>
    <row r="36">
      <c r="B36" s="4" t="s">
        <v>17</v>
      </c>
      <c r="C36" s="12" t="n">
        <v>1</v>
      </c>
      <c r="D36" s="12"/>
      <c r="E36" s="12" t="n">
        <f>42+78.2</f>
        <v>120.2</v>
      </c>
      <c r="F36" s="12" t="s">
        <v>33</v>
      </c>
      <c r="G36" s="12" t="s">
        <v>33</v>
      </c>
      <c r="H36" s="12" t="s">
        <v>33</v>
      </c>
      <c r="I36" s="12" t="s">
        <v>33</v>
      </c>
      <c r="J36" s="12"/>
      <c r="K36" s="12" t="s">
        <v>33</v>
      </c>
      <c r="L36" s="12"/>
      <c r="M36" s="12"/>
      <c r="N36" s="12" t="s">
        <v>33</v>
      </c>
      <c r="O36" s="12"/>
      <c r="P36" s="12"/>
      <c r="Q36" s="25"/>
      <c r="R36" s="29" t="s">
        <v>73</v>
      </c>
      <c r="S36" s="31" t="n">
        <v>34.41</v>
      </c>
      <c r="T36" s="31" t="n">
        <v>-117.06</v>
      </c>
      <c r="U36" s="35" t="n">
        <v>2006</v>
      </c>
      <c r="V36" s="39" t="n">
        <v>0.325</v>
      </c>
      <c r="W36" s="43" t="n">
        <v>0.322</v>
      </c>
      <c r="X36" s="31"/>
    </row>
    <row r="37">
      <c r="B37" s="4"/>
      <c r="C37" s="12"/>
      <c r="D37" s="12" t="n">
        <v>1</v>
      </c>
      <c r="E37" s="12" t="n">
        <v>219</v>
      </c>
      <c r="F37" s="12"/>
      <c r="G37" s="12"/>
      <c r="H37" s="12"/>
      <c r="I37" s="12"/>
      <c r="J37" s="12"/>
      <c r="K37" s="12" t="s">
        <v>33</v>
      </c>
      <c r="L37" s="12"/>
      <c r="M37" s="12"/>
      <c r="N37" s="12"/>
      <c r="O37" s="12"/>
      <c r="P37" s="12"/>
      <c r="Q37" s="25"/>
      <c r="R37" s="29" t="s">
        <v>74</v>
      </c>
      <c r="S37" s="31" t="n">
        <v>34.41</v>
      </c>
      <c r="T37" s="31" t="n">
        <v>-117.21</v>
      </c>
      <c r="U37" s="35" t="n">
        <v>2003</v>
      </c>
      <c r="V37" s="39" t="n">
        <v>0.33</v>
      </c>
      <c r="W37" s="43" t="n">
        <v>0.33</v>
      </c>
      <c r="X37" s="31"/>
    </row>
    <row r="38">
      <c r="B38" s="4"/>
      <c r="C38" s="12"/>
      <c r="D38" s="12" t="n">
        <v>1</v>
      </c>
      <c r="E38" s="12" t="n">
        <v>155</v>
      </c>
      <c r="F38" s="12"/>
      <c r="G38" s="12"/>
      <c r="H38" s="12"/>
      <c r="I38" s="12"/>
      <c r="J38" s="12"/>
      <c r="K38" s="12"/>
      <c r="L38" s="12"/>
      <c r="M38" s="12"/>
      <c r="N38" s="12" t="s">
        <v>33</v>
      </c>
      <c r="O38" s="12"/>
      <c r="P38" s="12"/>
      <c r="Q38" s="25"/>
      <c r="R38" s="29" t="s">
        <v>75</v>
      </c>
      <c r="S38" s="31" t="n">
        <v>34.49</v>
      </c>
      <c r="T38" s="31" t="n">
        <v>-117.34</v>
      </c>
      <c r="U38" s="35" t="n">
        <v>2146</v>
      </c>
      <c r="V38" s="39" t="n">
        <v>0.31</v>
      </c>
      <c r="W38" s="43" t="n">
        <v>0.311</v>
      </c>
      <c r="X38" s="31"/>
    </row>
    <row r="39">
      <c r="B39" s="4" t="s">
        <v>18</v>
      </c>
      <c r="C39" s="12" t="n">
        <v>1</v>
      </c>
      <c r="D39" s="12"/>
      <c r="E39" s="12" t="n">
        <v>379</v>
      </c>
      <c r="F39" s="12"/>
      <c r="G39" s="12" t="s">
        <v>33</v>
      </c>
      <c r="H39" s="12"/>
      <c r="I39" s="12" t="s">
        <v>33</v>
      </c>
      <c r="J39" s="12"/>
      <c r="K39" s="12"/>
      <c r="L39" s="12"/>
      <c r="M39" s="12"/>
      <c r="N39" s="12" t="s">
        <v>33</v>
      </c>
      <c r="O39" s="12"/>
      <c r="P39" s="12"/>
      <c r="Q39" s="25"/>
      <c r="R39" s="29" t="s">
        <v>76</v>
      </c>
      <c r="S39" s="31" t="n">
        <v>33.11</v>
      </c>
      <c r="T39" s="31" t="n">
        <v>-116.59</v>
      </c>
      <c r="U39" s="35" t="n">
        <v>30575</v>
      </c>
      <c r="V39" s="39" t="n">
        <v>0.311</v>
      </c>
      <c r="W39" s="43" t="n">
        <v>0.322</v>
      </c>
      <c r="X39" s="31"/>
    </row>
    <row r="40">
      <c r="B40" s="4"/>
      <c r="C40" s="12"/>
      <c r="D40" s="12" t="n">
        <v>1</v>
      </c>
      <c r="E40" s="12" t="n">
        <v>678.4</v>
      </c>
      <c r="F40" s="12"/>
      <c r="G40" s="12"/>
      <c r="H40" s="12"/>
      <c r="I40" s="12"/>
      <c r="J40" s="12"/>
      <c r="K40" s="12" t="s">
        <v>33</v>
      </c>
      <c r="L40" s="12"/>
      <c r="M40" s="12"/>
      <c r="N40" s="12"/>
      <c r="O40" s="12"/>
      <c r="P40" s="12"/>
      <c r="Q40" s="25"/>
      <c r="R40" s="29" t="s">
        <v>77</v>
      </c>
      <c r="S40" s="31" t="n">
        <v>33.06</v>
      </c>
      <c r="T40" s="31" t="n">
        <v>-116.56</v>
      </c>
      <c r="U40" s="35" t="n">
        <v>30549</v>
      </c>
      <c r="V40" s="39" t="n">
        <v>0.323</v>
      </c>
      <c r="W40" s="43" t="n">
        <v>0.326</v>
      </c>
      <c r="X40" s="31"/>
    </row>
    <row r="41">
      <c r="B41" s="4" t="s">
        <v>19</v>
      </c>
      <c r="C41" s="12"/>
      <c r="D41" s="12" t="n">
        <v>1</v>
      </c>
      <c r="E41" s="12" t="n">
        <v>657.4</v>
      </c>
      <c r="F41" s="12"/>
      <c r="G41" s="12" t="s">
        <v>33</v>
      </c>
      <c r="H41" s="12"/>
      <c r="I41" s="12" t="s">
        <v>33</v>
      </c>
      <c r="J41" s="12"/>
      <c r="K41" s="12"/>
      <c r="L41" s="12"/>
      <c r="M41" s="12"/>
      <c r="N41" s="12"/>
      <c r="O41" s="12"/>
      <c r="P41" s="12"/>
      <c r="Q41" s="25"/>
      <c r="R41" s="29" t="s">
        <v>78</v>
      </c>
      <c r="S41" s="31" t="s">
        <v>95</v>
      </c>
      <c r="T41" s="31"/>
      <c r="U41" s="35"/>
      <c r="V41" s="37"/>
      <c r="W41" s="43" t="n">
        <v>0.369</v>
      </c>
      <c r="X41" s="31"/>
    </row>
    <row r="42">
      <c r="B42" s="4"/>
      <c r="C42" s="12"/>
      <c r="D42" s="12" t="n">
        <v>1</v>
      </c>
      <c r="E42" s="12" t="n">
        <v>469</v>
      </c>
      <c r="F42" s="12"/>
      <c r="G42" s="12" t="s">
        <v>33</v>
      </c>
      <c r="H42" s="12"/>
      <c r="I42" s="12" t="s">
        <v>33</v>
      </c>
      <c r="J42" s="12"/>
      <c r="K42" s="12"/>
      <c r="L42" s="12"/>
      <c r="M42" s="12"/>
      <c r="N42" s="12"/>
      <c r="O42" s="12"/>
      <c r="P42" s="12"/>
      <c r="Q42" s="25"/>
      <c r="R42" s="29" t="s">
        <v>79</v>
      </c>
      <c r="S42" s="31" t="s">
        <v>96</v>
      </c>
      <c r="T42" s="31"/>
      <c r="U42" s="35"/>
      <c r="V42" s="37"/>
      <c r="W42" s="43" t="n">
        <v>0.322</v>
      </c>
      <c r="X42" s="31"/>
    </row>
    <row r="43">
      <c r="B43" s="4"/>
      <c r="C43" s="12"/>
      <c r="D43" s="12" t="n">
        <v>1</v>
      </c>
      <c r="E43" s="12" t="n">
        <v>297</v>
      </c>
      <c r="F43" s="12"/>
      <c r="G43" s="12"/>
      <c r="H43" s="12" t="s">
        <v>33</v>
      </c>
      <c r="I43" s="12"/>
      <c r="J43" s="12"/>
      <c r="K43" s="12"/>
      <c r="L43" s="12"/>
      <c r="M43" s="12"/>
      <c r="N43" s="12"/>
      <c r="O43" s="12"/>
      <c r="P43" s="12"/>
      <c r="Q43" s="25"/>
      <c r="R43" s="29" t="s">
        <v>80</v>
      </c>
      <c r="S43" s="31" t="s">
        <v>97</v>
      </c>
      <c r="T43" s="31"/>
      <c r="U43" s="35"/>
      <c r="V43" s="39"/>
      <c r="W43" s="43" t="n">
        <v>0.322</v>
      </c>
      <c r="X43" s="31"/>
    </row>
    <row r="44">
      <c r="B44" s="4"/>
      <c r="C44" s="12"/>
      <c r="D44" s="12" t="n">
        <v>1</v>
      </c>
      <c r="E44" s="12" t="n">
        <v>300</v>
      </c>
      <c r="F44" s="12"/>
      <c r="G44" s="12"/>
      <c r="H44" s="12"/>
      <c r="I44" s="12"/>
      <c r="J44" s="12"/>
      <c r="K44" s="12" t="s">
        <v>33</v>
      </c>
      <c r="L44" s="12"/>
      <c r="M44" s="12"/>
      <c r="N44" s="12"/>
      <c r="O44" s="12"/>
      <c r="P44" s="12"/>
      <c r="Q44" s="25"/>
      <c r="R44" s="29" t="s">
        <v>81</v>
      </c>
      <c r="S44" s="31" t="s">
        <v>98</v>
      </c>
      <c r="T44" s="31"/>
      <c r="U44" s="35"/>
      <c r="V44" s="37"/>
      <c r="W44" s="43" t="n">
        <v>0.378</v>
      </c>
      <c r="X44" s="31"/>
    </row>
    <row r="45">
      <c r="B45" s="4" t="s">
        <v>20</v>
      </c>
      <c r="C45" s="12" t="n">
        <v>1</v>
      </c>
      <c r="D45" s="12"/>
      <c r="E45" s="12" t="n">
        <v>710</v>
      </c>
      <c r="F45" s="12"/>
      <c r="G45" s="12" t="s">
        <v>33</v>
      </c>
      <c r="H45" s="12" t="s">
        <v>33</v>
      </c>
      <c r="I45" s="12" t="s">
        <v>33</v>
      </c>
      <c r="J45" s="12"/>
      <c r="K45" s="12" t="s">
        <v>33</v>
      </c>
      <c r="L45" s="12"/>
      <c r="M45" s="12"/>
      <c r="N45" s="12" t="s">
        <v>33</v>
      </c>
      <c r="O45" s="12"/>
      <c r="P45" s="12"/>
      <c r="Q45" s="25"/>
      <c r="R45" s="29" t="s">
        <v>82</v>
      </c>
      <c r="S45" s="31" t="n">
        <v>35.21</v>
      </c>
      <c r="T45" s="31" t="n">
        <v>-118.11</v>
      </c>
      <c r="U45" s="35" t="n">
        <v>4100</v>
      </c>
      <c r="V45" s="39" t="n">
        <v>0.333</v>
      </c>
      <c r="W45" s="43" t="n">
        <v>0.322</v>
      </c>
      <c r="X45" s="31"/>
    </row>
    <row r="46">
      <c r="B46" s="4"/>
      <c r="C46" s="12" t="n">
        <v>1</v>
      </c>
      <c r="D46" s="12"/>
      <c r="E46" s="12" t="n">
        <v>750</v>
      </c>
      <c r="F46" s="12" t="s">
        <v>33</v>
      </c>
      <c r="G46" s="12" t="s">
        <v>33</v>
      </c>
      <c r="H46" s="12" t="s">
        <v>33</v>
      </c>
      <c r="I46" s="12" t="s">
        <v>33</v>
      </c>
      <c r="J46" s="12"/>
      <c r="K46" s="12" t="s">
        <v>33</v>
      </c>
      <c r="L46" s="12"/>
      <c r="M46" s="12"/>
      <c r="N46" s="12" t="s">
        <v>33</v>
      </c>
      <c r="O46" s="12"/>
      <c r="P46" s="12"/>
      <c r="Q46" s="25"/>
      <c r="R46" s="29" t="s">
        <v>83</v>
      </c>
      <c r="S46" s="31" t="n">
        <v>35.06</v>
      </c>
      <c r="T46" s="31" t="n">
        <v>-118.39</v>
      </c>
      <c r="U46" s="35" t="n">
        <v>3475</v>
      </c>
      <c r="V46" s="39" t="n">
        <v>0.34</v>
      </c>
      <c r="W46" s="43" t="n">
        <v>0.322</v>
      </c>
      <c r="X46" s="31"/>
    </row>
    <row r="47">
      <c r="B47" s="4"/>
      <c r="C47" s="12" t="n">
        <v>1</v>
      </c>
      <c r="D47" s="12"/>
      <c r="E47" s="12" t="n">
        <v>750</v>
      </c>
      <c r="F47" s="12" t="s">
        <v>33</v>
      </c>
      <c r="G47" s="12" t="s">
        <v>33</v>
      </c>
      <c r="H47" s="12" t="s">
        <v>33</v>
      </c>
      <c r="I47" s="12" t="s">
        <v>33</v>
      </c>
      <c r="J47" s="12"/>
      <c r="K47" s="12" t="s">
        <v>33</v>
      </c>
      <c r="L47" s="12"/>
      <c r="M47" s="12"/>
      <c r="N47" s="12" t="s">
        <v>33</v>
      </c>
      <c r="O47" s="12"/>
      <c r="P47" s="12"/>
      <c r="Q47" s="25"/>
      <c r="R47" s="29" t="s">
        <v>84</v>
      </c>
      <c r="S47" s="31" t="n">
        <v>35.42</v>
      </c>
      <c r="T47" s="31" t="n">
        <v>-118.11</v>
      </c>
      <c r="U47" s="35" t="n">
        <v>4930</v>
      </c>
      <c r="V47" s="39" t="n">
        <v>0.338</v>
      </c>
      <c r="W47" s="43" t="n">
        <v>0.322</v>
      </c>
      <c r="X47" s="31"/>
    </row>
    <row r="48">
      <c r="B48" s="4"/>
      <c r="C48" s="12" t="n">
        <v>1</v>
      </c>
      <c r="D48" s="12"/>
      <c r="E48" s="12" t="n">
        <v>764</v>
      </c>
      <c r="F48" s="12"/>
      <c r="G48" s="12" t="s">
        <v>33</v>
      </c>
      <c r="H48" s="12" t="s">
        <v>33</v>
      </c>
      <c r="I48" s="12" t="s">
        <v>33</v>
      </c>
      <c r="J48" s="12"/>
      <c r="K48" s="12" t="s">
        <v>33</v>
      </c>
      <c r="L48" s="12"/>
      <c r="M48" s="12"/>
      <c r="N48" s="12" t="s">
        <v>33</v>
      </c>
      <c r="O48" s="12"/>
      <c r="P48" s="12"/>
      <c r="Q48" s="25"/>
      <c r="R48" s="29" t="s">
        <v>85</v>
      </c>
      <c r="S48" s="31" t="n">
        <v>35.46</v>
      </c>
      <c r="T48" s="31" t="n">
        <v>-118.06</v>
      </c>
      <c r="U48" s="35" t="n">
        <v>5079</v>
      </c>
      <c r="V48" s="37" t="n">
        <v>0.339</v>
      </c>
      <c r="W48" s="43" t="n">
        <v>0.322</v>
      </c>
      <c r="X48" s="31"/>
    </row>
    <row r="49">
      <c r="B49" s="4"/>
      <c r="C49" s="12"/>
      <c r="D49" s="12" t="n">
        <v>1</v>
      </c>
      <c r="E49" s="12" t="n">
        <v>411.8</v>
      </c>
      <c r="F49" s="12" t="s">
        <v>33</v>
      </c>
      <c r="G49" s="12"/>
      <c r="H49" s="12" t="s">
        <v>33</v>
      </c>
      <c r="I49" s="12"/>
      <c r="J49" s="12"/>
      <c r="K49" s="12"/>
      <c r="L49" s="12"/>
      <c r="M49" s="12"/>
      <c r="N49" s="12"/>
      <c r="O49" s="12"/>
      <c r="P49" s="12"/>
      <c r="Q49" s="25"/>
      <c r="R49" s="29" t="s">
        <v>86</v>
      </c>
      <c r="S49" s="31" t="n">
        <v>35.06</v>
      </c>
      <c r="T49" s="31" t="n">
        <v>-118.14</v>
      </c>
      <c r="U49" s="35" t="n">
        <v>3489</v>
      </c>
      <c r="V49" s="39" t="n">
        <v>0.322</v>
      </c>
      <c r="W49" s="43" t="n">
        <v>0.322</v>
      </c>
      <c r="X49" s="31"/>
    </row>
    <row r="50">
      <c r="B50" s="4"/>
      <c r="C50" s="12"/>
      <c r="D50" s="12" t="n">
        <v>1</v>
      </c>
      <c r="E50" s="12" t="n">
        <v>477.6</v>
      </c>
      <c r="F50" s="12"/>
      <c r="G50" s="12"/>
      <c r="H50" s="12"/>
      <c r="I50" s="12"/>
      <c r="J50" s="12"/>
      <c r="K50" s="12" t="s">
        <v>33</v>
      </c>
      <c r="L50" s="12"/>
      <c r="M50" s="12"/>
      <c r="N50" s="12" t="s">
        <v>33</v>
      </c>
      <c r="O50" s="12"/>
      <c r="P50" s="12"/>
      <c r="Q50" s="25"/>
      <c r="R50" s="29" t="s">
        <v>87</v>
      </c>
      <c r="S50" s="31" t="n">
        <v>35.42</v>
      </c>
      <c r="T50" s="31" t="n">
        <v>-118.24</v>
      </c>
      <c r="U50" s="35" t="n">
        <v>4924</v>
      </c>
      <c r="V50" s="39" t="n">
        <v>0.317</v>
      </c>
      <c r="W50" s="43" t="n">
        <v>0.318</v>
      </c>
      <c r="X50" s="31"/>
    </row>
    <row r="51" ht="45.75" customHeight="true">
      <c r="B51" s="4" t="s">
        <v>21</v>
      </c>
      <c r="C51" s="12"/>
      <c r="D51" s="12" t="n">
        <v>1</v>
      </c>
      <c r="E51" s="12" t="n">
        <v>90</v>
      </c>
      <c r="F51" s="12" t="s">
        <v>33</v>
      </c>
      <c r="G51" s="12"/>
      <c r="H51" s="12" t="s">
        <v>33</v>
      </c>
      <c r="I51" s="12"/>
      <c r="J51" s="12"/>
      <c r="K51" s="12" t="s">
        <v>33</v>
      </c>
      <c r="L51" s="12"/>
      <c r="M51" s="12"/>
      <c r="N51" s="12"/>
      <c r="O51" s="12"/>
      <c r="P51" s="12" t="s">
        <v>43</v>
      </c>
      <c r="Q51" s="25"/>
      <c r="R51" s="29" t="s">
        <v>88</v>
      </c>
      <c r="S51" s="31" t="n">
        <v>38.81</v>
      </c>
      <c r="T51" s="31" t="n">
        <v>-112.79</v>
      </c>
      <c r="U51" s="35" t="n">
        <v>31078</v>
      </c>
      <c r="V51" s="39" t="n">
        <v>0.291</v>
      </c>
      <c r="W51" s="43" t="n">
        <v>0.29</v>
      </c>
      <c r="X51" s="31"/>
    </row>
    <row r="52" ht="73.5" customHeight="true">
      <c r="B52" s="4"/>
      <c r="C52" s="12"/>
      <c r="D52" s="12" t="n">
        <v>1</v>
      </c>
      <c r="E52" s="19" t="n">
        <v>103.5</v>
      </c>
      <c r="F52" s="12"/>
      <c r="G52" s="12" t="s">
        <v>33</v>
      </c>
      <c r="H52" s="12"/>
      <c r="I52" s="12" t="s">
        <v>33</v>
      </c>
      <c r="J52" s="12"/>
      <c r="K52" s="12"/>
      <c r="L52" s="12"/>
      <c r="M52" s="12"/>
      <c r="N52" s="12" t="s">
        <v>33</v>
      </c>
      <c r="O52" s="12"/>
      <c r="P52" s="12" t="s">
        <v>44</v>
      </c>
      <c r="Q52" s="25"/>
      <c r="R52" s="29" t="s">
        <v>89</v>
      </c>
      <c r="S52" s="31" t="s">
        <v>99</v>
      </c>
      <c r="T52" s="31"/>
      <c r="U52" s="35"/>
      <c r="V52" s="39"/>
      <c r="W52" s="43" t="n">
        <v>0.29</v>
      </c>
    </row>
    <row r="53" ht="41.25" customHeight="true">
      <c r="B53" s="4" t="s">
        <v>22</v>
      </c>
      <c r="C53" s="12" t="n">
        <v>1</v>
      </c>
      <c r="D53" s="12"/>
      <c r="E53" s="12" t="n">
        <v>96</v>
      </c>
      <c r="F53" s="12"/>
      <c r="G53" s="12" t="s">
        <v>33</v>
      </c>
      <c r="H53" s="12"/>
      <c r="I53" s="12" t="s">
        <v>33</v>
      </c>
      <c r="J53" s="12"/>
      <c r="K53" s="12" t="s">
        <v>33</v>
      </c>
      <c r="L53" s="12"/>
      <c r="M53" s="12"/>
      <c r="N53" s="12" t="s">
        <v>33</v>
      </c>
      <c r="O53" s="12"/>
      <c r="P53" s="12" t="s">
        <v>45</v>
      </c>
      <c r="Q53" s="25"/>
      <c r="R53" s="29" t="s">
        <v>90</v>
      </c>
      <c r="S53" s="31" t="n">
        <v>42.41</v>
      </c>
      <c r="T53" s="31" t="n">
        <v>-107.41</v>
      </c>
      <c r="U53" s="35" t="n">
        <v>20858</v>
      </c>
      <c r="V53" s="39" t="n">
        <v>0.375</v>
      </c>
      <c r="W53" s="43" t="n">
        <v>0.3766</v>
      </c>
      <c r="X53" s="31"/>
    </row>
    <row r="54" ht="15" customHeight="true">
      <c r="B54" s="4"/>
      <c r="C54" s="12"/>
      <c r="D54" s="12" t="n">
        <v>1</v>
      </c>
      <c r="E54" s="12" t="n">
        <v>361</v>
      </c>
      <c r="F54" s="12"/>
      <c r="G54" s="12"/>
      <c r="H54" s="12"/>
      <c r="I54" s="12"/>
      <c r="J54" s="12"/>
      <c r="K54" s="12" t="s">
        <v>33</v>
      </c>
      <c r="L54" s="12"/>
      <c r="M54" s="12"/>
      <c r="N54" s="12" t="s">
        <v>33</v>
      </c>
      <c r="O54" s="12"/>
      <c r="P54" s="12"/>
      <c r="Q54" s="25"/>
      <c r="R54" s="29" t="s">
        <v>91</v>
      </c>
      <c r="S54" s="31" t="n">
        <v>42.46</v>
      </c>
      <c r="T54" s="31" t="n">
        <v>-107.84</v>
      </c>
      <c r="U54" s="35" t="n">
        <v>21220</v>
      </c>
      <c r="V54" s="39" t="n">
        <v>0.358</v>
      </c>
      <c r="W54" s="43" t="n">
        <v>0.354</v>
      </c>
      <c r="X54" s="31"/>
    </row>
    <row r="55" ht="9.75" customHeight="true">
      <c r="B55" s="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25"/>
      <c r="R55" s="30"/>
      <c r="S55" s="33"/>
      <c r="T55" s="33"/>
      <c r="U55" s="36"/>
      <c r="V55" s="40"/>
      <c r="W55" s="44"/>
    </row>
    <row r="56">
      <c r="B56" s="6" t="s">
        <v>23</v>
      </c>
      <c r="C56" s="14" t="n">
        <f>SUM(C4:C55)</f>
        <v>10</v>
      </c>
      <c r="D56" s="14" t="n">
        <f>SUM(D4:D55)</f>
        <v>35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2"/>
      <c r="P56" s="22"/>
      <c r="R56" s="31"/>
      <c r="S56" s="31"/>
      <c r="T56" s="31"/>
      <c r="U56" s="35"/>
      <c r="V56" s="41"/>
      <c r="W56" s="45"/>
    </row>
    <row r="57">
      <c r="R57" s="31"/>
      <c r="S57" s="31"/>
      <c r="T57" s="31"/>
      <c r="U57" s="35"/>
      <c r="V57" s="41"/>
      <c r="W57" s="45"/>
    </row>
    <row r="58">
      <c r="B58" s="7" t="s">
        <v>24</v>
      </c>
      <c r="R58" s="7"/>
      <c r="S58" s="7"/>
      <c r="T58" s="7"/>
      <c r="U58" s="22"/>
      <c r="V58" s="7"/>
      <c r="W58" s="45"/>
    </row>
    <row r="59">
      <c r="B59" s="7" t="s">
        <v>25</v>
      </c>
    </row>
    <row r="60">
      <c r="B60" s="7" t="s">
        <v>26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2">
      <c r="B62" s="7" t="s">
        <v>27</v>
      </c>
      <c r="F62" s="7" t="n">
        <f>SUMIF(F4:F54,"=x",$E4:$E54)</f>
        <v>3573</v>
      </c>
      <c r="G62" s="7" t="n">
        <f>SUMIF(G4:G54,"=x",$E4:$E54)</f>
        <v>9194.2</v>
      </c>
      <c r="H62" s="7" t="n">
        <f>SUMIF(H4:H54,"=x",$E4:$E54)</f>
        <v>5871</v>
      </c>
      <c r="I62" s="7" t="n">
        <f>SUMIF(I4:I54,"=x",$E4:$E54)</f>
        <v>9610.2</v>
      </c>
      <c r="K62" s="7" t="n">
        <f>SUMIF(K4:K54,"=x",$E4:$E54)</f>
        <v>11210.699999999999</v>
      </c>
      <c r="N62" s="7" t="n">
        <f>SUMIF(N4:N54,"=x",$E4:$E54)</f>
        <v>12176.800000000001</v>
      </c>
    </row>
    <row r="63">
      <c r="F63" s="7"/>
    </row>
    <row r="65">
      <c r="F65" s="21"/>
      <c r="G65" s="21"/>
      <c r="H65" s="21"/>
      <c r="I65" s="21"/>
      <c r="J65" s="21"/>
      <c r="K65" s="21"/>
      <c r="L65" s="21"/>
      <c r="M65" s="21"/>
      <c r="N65" s="21"/>
    </row>
  </sheetData>
  <mergeCells>
    <mergeCell ref="R2:R3"/>
    <mergeCell ref="S2:T2"/>
    <mergeCell ref="U2:U3"/>
    <mergeCell ref="V2:V3"/>
    <mergeCell ref="W2:W3"/>
    <mergeCell ref="C1:O1"/>
    <mergeCell ref="C2:E2"/>
    <mergeCell ref="J2:L2"/>
    <mergeCell ref="M2:O2"/>
    <mergeCell ref="P2:P3"/>
  </mergeCells>
  <pageMargins bottom="0.75" footer="0.3" header="0.3" left="0.20000000000000004" right="0.20000000000000004" top="0.75"/>
  <pageSetup paperSize="1" orientation="portrait" scale="5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F75"/>
  <sheetViews>
    <sheetView zoomScale="100" topLeftCell="A1" workbookViewId="0" showGridLines="true" showRowColHeaders="true" view="normal">
      <pane xSplit="0" ySplit="4" topLeftCell="A17" activePane="bottomLeft" state="frozen"/>
      <selection activeCell="D58" sqref="D58:D58" pane="bottomLeft"/>
    </sheetView>
  </sheetViews>
  <sheetFormatPr customHeight="false" defaultColWidth="9.28125" defaultRowHeight="15"/>
  <cols>
    <col min="2" max="2" bestFit="false" customWidth="true" width="18.7109375" hidden="false" outlineLevel="0"/>
    <col min="3" max="3" bestFit="false" customWidth="true" width="22.00390625" hidden="false" outlineLevel="0"/>
    <col min="4" max="4" bestFit="false" customWidth="true" width="10.28125" hidden="false" outlineLevel="0"/>
    <col min="5" max="5" bestFit="false" customWidth="true" width="7.7109375" hidden="false" outlineLevel="0"/>
    <col min="6" max="6" bestFit="false" customWidth="true" width="20.00390625" hidden="false" outlineLevel="0"/>
    <col min="8" max="11" bestFit="false" customWidth="true" width="5.7109375" hidden="false" outlineLevel="0"/>
    <col min="12" max="12" bestFit="false" customWidth="true" width="7.28125" hidden="false" outlineLevel="0"/>
    <col min="13" max="13" bestFit="false" customWidth="true" width="6.57421875" hidden="false" outlineLevel="0"/>
    <col min="14" max="14" bestFit="false" customWidth="true" width="9.8515625" hidden="false" outlineLevel="0"/>
    <col min="15" max="15" bestFit="false" customWidth="true" width="10.421875" hidden="false" outlineLevel="0"/>
    <col min="16" max="16" bestFit="false" customWidth="true" width="4.7109375" hidden="false" outlineLevel="0"/>
    <col min="17" max="17" bestFit="false" customWidth="true" width="22.00390625" hidden="false" outlineLevel="0"/>
    <col min="18" max="18" bestFit="false" customWidth="true" width="9.140625" hidden="false" outlineLevel="0"/>
    <col min="19" max="19" bestFit="false" customWidth="true" width="7.421875" hidden="false" outlineLevel="0"/>
    <col min="20" max="20" bestFit="false" customWidth="true" width="15.28125" hidden="false" outlineLevel="0"/>
    <col min="22" max="25" bestFit="false" customWidth="true" width="5.7109375" hidden="false" outlineLevel="0"/>
    <col min="26" max="26" bestFit="false" customWidth="true" width="7.28125" hidden="false" outlineLevel="0"/>
    <col min="27" max="27" bestFit="false" customWidth="true" width="6.57421875" hidden="false" outlineLevel="0"/>
    <col min="28" max="28" bestFit="false" customWidth="true" width="11.140625" hidden="false" outlineLevel="0"/>
    <col min="29" max="29" bestFit="false" customWidth="true" width="12.57421875" hidden="false" outlineLevel="0"/>
  </cols>
  <sheetData>
    <row r="1">
      <c r="I1" s="31"/>
      <c r="J1" s="31"/>
      <c r="N1" s="31"/>
      <c r="O1" s="31"/>
      <c r="W1" s="31"/>
      <c r="X1" s="31"/>
      <c r="AB1" s="31"/>
      <c r="AC1" s="31"/>
    </row>
    <row r="2">
      <c r="C2" s="8" t="s">
        <v>109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8" t="s">
        <v>184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31.5" customHeight="true">
      <c r="A3" s="46" t="s">
        <v>104</v>
      </c>
      <c r="B3" s="1" t="s">
        <v>0</v>
      </c>
      <c r="C3" s="42" t="s">
        <v>46</v>
      </c>
      <c r="D3" s="50" t="s">
        <v>140</v>
      </c>
      <c r="E3" s="9" t="s">
        <v>171</v>
      </c>
      <c r="F3" s="55"/>
      <c r="G3" s="42" t="s">
        <v>178</v>
      </c>
      <c r="H3" s="20" t="n">
        <v>0.2</v>
      </c>
      <c r="I3" s="20" t="s">
        <v>34</v>
      </c>
      <c r="J3" s="20" t="s">
        <v>35</v>
      </c>
      <c r="K3" s="20" t="s">
        <v>36</v>
      </c>
      <c r="L3" s="20" t="s">
        <v>179</v>
      </c>
      <c r="M3" s="20" t="s">
        <v>180</v>
      </c>
      <c r="N3" s="9" t="s">
        <v>92</v>
      </c>
      <c r="O3" s="17"/>
      <c r="P3" s="46"/>
      <c r="Q3" s="42" t="s">
        <v>46</v>
      </c>
      <c r="R3" s="50" t="s">
        <v>140</v>
      </c>
      <c r="S3" s="9" t="s">
        <v>171</v>
      </c>
      <c r="T3" s="15"/>
      <c r="U3" s="42" t="s">
        <v>178</v>
      </c>
      <c r="V3" s="20" t="n">
        <v>0.2</v>
      </c>
      <c r="W3" s="20" t="s">
        <v>34</v>
      </c>
      <c r="X3" s="20" t="s">
        <v>35</v>
      </c>
      <c r="Y3" s="20" t="s">
        <v>36</v>
      </c>
      <c r="Z3" s="20" t="s">
        <v>179</v>
      </c>
      <c r="AA3" s="20" t="s">
        <v>180</v>
      </c>
      <c r="AB3" s="9" t="s">
        <v>92</v>
      </c>
      <c r="AC3" s="17"/>
    </row>
    <row r="4" ht="15.75" customHeight="true">
      <c r="A4" s="46"/>
      <c r="B4" s="2"/>
      <c r="C4" s="42" t="s">
        <v>46</v>
      </c>
      <c r="D4" s="10"/>
      <c r="E4" s="51"/>
      <c r="F4" s="16" t="s">
        <v>172</v>
      </c>
      <c r="G4" s="42"/>
      <c r="H4" s="57"/>
      <c r="I4" s="57"/>
      <c r="J4" s="57"/>
      <c r="K4" s="57"/>
      <c r="L4" s="57"/>
      <c r="M4" s="57"/>
      <c r="N4" s="32" t="s">
        <v>93</v>
      </c>
      <c r="O4" s="63" t="s">
        <v>100</v>
      </c>
      <c r="P4" s="22"/>
      <c r="Q4" s="42" t="s">
        <v>46</v>
      </c>
      <c r="R4" s="10"/>
      <c r="S4" s="51"/>
      <c r="T4" s="16" t="s">
        <v>172</v>
      </c>
      <c r="U4" s="42"/>
      <c r="V4" s="57"/>
      <c r="W4" s="57"/>
      <c r="X4" s="57"/>
      <c r="Y4" s="57"/>
      <c r="Z4" s="57"/>
      <c r="AA4" s="57"/>
      <c r="AB4" s="32" t="s">
        <v>93</v>
      </c>
      <c r="AC4" s="63" t="s">
        <v>100</v>
      </c>
    </row>
    <row r="5">
      <c r="A5" s="22" t="n">
        <v>1</v>
      </c>
      <c r="B5" s="3" t="s">
        <v>1</v>
      </c>
      <c r="C5" s="47"/>
      <c r="D5" s="11"/>
      <c r="E5" s="52"/>
      <c r="F5" s="3"/>
      <c r="G5" s="3"/>
      <c r="H5" s="12"/>
      <c r="I5" s="12"/>
      <c r="J5" s="12"/>
      <c r="K5" s="12"/>
      <c r="L5" s="11"/>
      <c r="M5" s="11"/>
      <c r="N5" s="60"/>
      <c r="O5" s="64"/>
      <c r="P5" s="46"/>
      <c r="Q5" s="47"/>
      <c r="R5" s="11"/>
      <c r="S5" s="69"/>
      <c r="T5" s="3"/>
      <c r="U5" s="3"/>
      <c r="V5" s="12"/>
      <c r="W5" s="12"/>
      <c r="X5" s="12"/>
      <c r="Y5" s="12"/>
      <c r="Z5" s="11"/>
      <c r="AA5" s="11"/>
      <c r="AB5" s="60"/>
      <c r="AC5" s="64"/>
    </row>
    <row r="6">
      <c r="A6" s="22" t="n">
        <v>2</v>
      </c>
      <c r="B6" s="4" t="s">
        <v>2</v>
      </c>
      <c r="C6" s="48" t="s">
        <v>110</v>
      </c>
      <c r="D6" s="12" t="s">
        <v>141</v>
      </c>
      <c r="E6" s="53" t="n">
        <v>290</v>
      </c>
      <c r="F6" s="4" t="s">
        <v>173</v>
      </c>
      <c r="G6" s="56" t="n">
        <v>0.29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N6" s="60" t="n">
        <v>32.8865450921834</v>
      </c>
      <c r="O6" s="64" t="n">
        <v>-114.900472896282</v>
      </c>
      <c r="P6" s="46"/>
      <c r="Q6" s="48" t="s">
        <v>185</v>
      </c>
      <c r="R6" s="12" t="s">
        <v>203</v>
      </c>
      <c r="S6" s="70" t="n">
        <v>200</v>
      </c>
      <c r="T6" s="4" t="s">
        <v>221</v>
      </c>
      <c r="U6" s="56" t="n">
        <v>0.2668</v>
      </c>
      <c r="V6" s="12" t="s">
        <v>33</v>
      </c>
      <c r="W6" s="12" t="s">
        <v>33</v>
      </c>
      <c r="X6" s="12" t="s">
        <v>33</v>
      </c>
      <c r="Y6" s="12" t="s">
        <v>33</v>
      </c>
      <c r="Z6" s="12" t="s">
        <v>33</v>
      </c>
      <c r="AA6" s="12" t="s">
        <v>33</v>
      </c>
      <c r="AB6" s="60" t="n">
        <v>32.9322548091976</v>
      </c>
      <c r="AC6" s="64" t="n">
        <v>-114.932291292457</v>
      </c>
      <c r="AD6" s="7" t="s">
        <v>225</v>
      </c>
    </row>
    <row r="7">
      <c r="B7" s="4"/>
      <c r="C7" s="48" t="s">
        <v>111</v>
      </c>
      <c r="D7" s="12" t="s">
        <v>142</v>
      </c>
      <c r="E7" s="53" t="n">
        <v>50</v>
      </c>
      <c r="F7" s="4" t="s">
        <v>173</v>
      </c>
      <c r="G7" s="56" t="n">
        <v>0.29</v>
      </c>
      <c r="H7" s="12" t="s">
        <v>33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61" t="n">
        <v>33.6631884295542</v>
      </c>
      <c r="O7" s="64" t="n">
        <v>-114.721807207386</v>
      </c>
      <c r="P7" s="46"/>
      <c r="Q7" s="48" t="s">
        <v>186</v>
      </c>
      <c r="R7" s="12" t="s">
        <v>204</v>
      </c>
      <c r="S7" s="70" t="n">
        <v>200</v>
      </c>
      <c r="T7" s="4" t="s">
        <v>221</v>
      </c>
      <c r="U7" s="56" t="n">
        <v>0.2668</v>
      </c>
      <c r="V7" s="12" t="s">
        <v>33</v>
      </c>
      <c r="W7" s="12" t="s">
        <v>33</v>
      </c>
      <c r="X7" s="12" t="s">
        <v>33</v>
      </c>
      <c r="Y7" s="12" t="s">
        <v>33</v>
      </c>
      <c r="Z7" s="12" t="s">
        <v>33</v>
      </c>
      <c r="AA7" s="12" t="s">
        <v>33</v>
      </c>
      <c r="AB7" s="61" t="n">
        <v>33.7537523998147</v>
      </c>
      <c r="AC7" s="64" t="n">
        <v>-114.751455748163</v>
      </c>
      <c r="AD7" s="7" t="s">
        <v>226</v>
      </c>
    </row>
    <row r="8" ht="15" customHeight="true">
      <c r="A8" s="22" t="n">
        <v>3</v>
      </c>
      <c r="B8" s="4" t="s">
        <v>3</v>
      </c>
      <c r="C8" s="48" t="s">
        <v>112</v>
      </c>
      <c r="D8" s="12" t="s">
        <v>143</v>
      </c>
      <c r="E8" s="53" t="n">
        <v>150</v>
      </c>
      <c r="F8" s="4" t="s">
        <v>174</v>
      </c>
      <c r="G8" s="56" t="n">
        <v>0.235</v>
      </c>
      <c r="H8" s="12" t="s">
        <v>33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  <c r="N8" s="60" t="n">
        <v>35.4300450299218</v>
      </c>
      <c r="O8" s="64" t="n">
        <v>-120.101574726553</v>
      </c>
      <c r="P8" s="46"/>
      <c r="Q8" s="48"/>
      <c r="R8" s="12"/>
      <c r="S8" s="70"/>
      <c r="T8" s="4"/>
      <c r="U8" s="4"/>
      <c r="V8" s="12"/>
      <c r="W8" s="12"/>
      <c r="X8" s="12"/>
      <c r="Y8" s="12"/>
      <c r="Z8" s="12"/>
      <c r="AA8" s="12"/>
      <c r="AB8" s="60"/>
      <c r="AC8" s="64"/>
    </row>
    <row r="9" ht="15" customHeight="true">
      <c r="B9" s="4"/>
      <c r="C9" s="48" t="s">
        <v>113</v>
      </c>
      <c r="D9" s="12" t="s">
        <v>144</v>
      </c>
      <c r="E9" s="53" t="n">
        <v>400</v>
      </c>
      <c r="F9" s="4" t="s">
        <v>174</v>
      </c>
      <c r="G9" s="56" t="n">
        <v>0.235</v>
      </c>
      <c r="H9" s="12"/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60" t="n">
        <v>35.392807810444</v>
      </c>
      <c r="O9" s="64" t="n">
        <v>-120.068023064614</v>
      </c>
      <c r="P9" s="46"/>
      <c r="Q9" s="48"/>
      <c r="R9" s="12"/>
      <c r="S9" s="70"/>
      <c r="T9" s="4"/>
      <c r="U9" s="4"/>
      <c r="V9" s="12"/>
      <c r="W9" s="12"/>
      <c r="X9" s="12"/>
      <c r="Y9" s="12"/>
      <c r="Z9" s="12"/>
      <c r="AA9" s="12"/>
      <c r="AB9" s="60"/>
      <c r="AC9" s="64"/>
    </row>
    <row r="10" ht="15" customHeight="true">
      <c r="B10" s="4"/>
      <c r="C10" s="48" t="s">
        <v>114</v>
      </c>
      <c r="D10" s="12" t="s">
        <v>145</v>
      </c>
      <c r="E10" s="53" t="n">
        <v>350</v>
      </c>
      <c r="F10" s="4" t="s">
        <v>173</v>
      </c>
      <c r="G10" s="56" t="n">
        <v>0.2665</v>
      </c>
      <c r="H10" s="12"/>
      <c r="I10" s="12" t="s">
        <v>33</v>
      </c>
      <c r="J10" s="12" t="s">
        <v>33</v>
      </c>
      <c r="K10" s="12" t="s">
        <v>33</v>
      </c>
      <c r="L10" s="12" t="s">
        <v>33</v>
      </c>
      <c r="M10" s="12" t="s">
        <v>33</v>
      </c>
      <c r="N10" s="60" t="n">
        <v>35.3379662420912</v>
      </c>
      <c r="O10" s="64" t="n">
        <v>-120.002244502547</v>
      </c>
      <c r="P10" s="46"/>
      <c r="Q10" s="48"/>
      <c r="R10" s="12"/>
      <c r="S10" s="70"/>
      <c r="T10" s="4"/>
      <c r="U10" s="4"/>
      <c r="V10" s="12"/>
      <c r="W10" s="12"/>
      <c r="X10" s="12"/>
      <c r="Y10" s="12"/>
      <c r="Z10" s="12"/>
      <c r="AA10" s="12"/>
      <c r="AB10" s="60"/>
      <c r="AC10" s="64"/>
    </row>
    <row r="11" ht="15" customHeight="true">
      <c r="B11" s="4"/>
      <c r="C11" s="48" t="s">
        <v>115</v>
      </c>
      <c r="D11" s="12" t="s">
        <v>146</v>
      </c>
      <c r="E11" s="53" t="n">
        <v>87.9</v>
      </c>
      <c r="F11" s="4" t="s">
        <v>173</v>
      </c>
      <c r="G11" s="56" t="n">
        <v>0.2665</v>
      </c>
      <c r="H11" s="12" t="s">
        <v>33</v>
      </c>
      <c r="I11" s="12"/>
      <c r="J11" s="12"/>
      <c r="K11" s="12"/>
      <c r="L11" s="12"/>
      <c r="M11" s="12"/>
      <c r="N11" s="60" t="s">
        <v>181</v>
      </c>
      <c r="O11" s="64"/>
      <c r="P11" s="46"/>
      <c r="Q11" s="48"/>
      <c r="R11" s="12"/>
      <c r="S11" s="70"/>
      <c r="T11" s="4"/>
      <c r="U11" s="4"/>
      <c r="V11" s="12"/>
      <c r="W11" s="12"/>
      <c r="X11" s="12"/>
      <c r="Y11" s="12"/>
      <c r="Z11" s="12"/>
      <c r="AA11" s="12"/>
      <c r="AB11" s="60"/>
      <c r="AC11" s="64"/>
    </row>
    <row r="12" ht="15" customHeight="true">
      <c r="B12" s="4"/>
      <c r="C12" s="48" t="s">
        <v>116</v>
      </c>
      <c r="D12" s="12" t="s">
        <v>147</v>
      </c>
      <c r="E12" s="53" t="n">
        <v>238</v>
      </c>
      <c r="F12" s="4" t="s">
        <v>174</v>
      </c>
      <c r="G12" s="56" t="n">
        <v>0.235</v>
      </c>
      <c r="H12" s="12" t="s">
        <v>33</v>
      </c>
      <c r="I12" s="12"/>
      <c r="J12" s="12"/>
      <c r="K12" s="12"/>
      <c r="L12" s="12"/>
      <c r="M12" s="12"/>
      <c r="N12" s="60" t="s">
        <v>182</v>
      </c>
      <c r="O12" s="64"/>
      <c r="P12" s="46"/>
      <c r="Q12" s="48"/>
      <c r="R12" s="12"/>
      <c r="S12" s="70"/>
      <c r="T12" s="4"/>
      <c r="U12" s="4"/>
      <c r="V12" s="12"/>
      <c r="W12" s="12"/>
      <c r="X12" s="12"/>
      <c r="Y12" s="12"/>
      <c r="Z12" s="12"/>
      <c r="AA12" s="12"/>
      <c r="AB12" s="60"/>
      <c r="AC12" s="64"/>
    </row>
    <row r="13">
      <c r="A13" s="22" t="n">
        <v>4</v>
      </c>
      <c r="B13" s="4" t="s">
        <v>4</v>
      </c>
      <c r="C13" s="48"/>
      <c r="D13" s="12"/>
      <c r="E13" s="53"/>
      <c r="F13" s="4"/>
      <c r="G13" s="4"/>
      <c r="H13" s="12"/>
      <c r="I13" s="12"/>
      <c r="J13" s="12"/>
      <c r="K13" s="12"/>
      <c r="L13" s="12"/>
      <c r="M13" s="12"/>
      <c r="N13" s="60"/>
      <c r="O13" s="64"/>
      <c r="P13" s="46"/>
      <c r="Q13" s="48"/>
      <c r="R13" s="12"/>
      <c r="S13" s="70"/>
      <c r="T13" s="4"/>
      <c r="U13" s="4"/>
      <c r="V13" s="12"/>
      <c r="W13" s="12"/>
      <c r="X13" s="12"/>
      <c r="Y13" s="12"/>
      <c r="Z13" s="12"/>
      <c r="AA13" s="12"/>
      <c r="AB13" s="60"/>
      <c r="AC13" s="64"/>
    </row>
    <row r="14">
      <c r="A14" s="22" t="n">
        <v>5</v>
      </c>
      <c r="B14" s="4" t="s">
        <v>5</v>
      </c>
      <c r="C14" s="48" t="s">
        <v>117</v>
      </c>
      <c r="D14" s="12" t="s">
        <v>148</v>
      </c>
      <c r="E14" s="53" t="n">
        <v>38.8</v>
      </c>
      <c r="F14" s="4" t="s">
        <v>173</v>
      </c>
      <c r="G14" s="56" t="n">
        <v>0.29</v>
      </c>
      <c r="H14" s="12"/>
      <c r="I14" s="12"/>
      <c r="J14" s="12"/>
      <c r="K14" s="12" t="s">
        <v>33</v>
      </c>
      <c r="L14" s="12"/>
      <c r="M14" s="12"/>
      <c r="N14" s="60" t="n">
        <v>34.6683329877157</v>
      </c>
      <c r="O14" s="64" t="n">
        <v>-118.310134078839</v>
      </c>
      <c r="P14" s="46"/>
      <c r="Q14" s="48"/>
      <c r="R14" s="12"/>
      <c r="S14" s="70"/>
      <c r="T14" s="4"/>
      <c r="U14" s="4"/>
      <c r="V14" s="12"/>
      <c r="W14" s="12"/>
      <c r="X14" s="12"/>
      <c r="Y14" s="12"/>
      <c r="Z14" s="12"/>
      <c r="AA14" s="12"/>
      <c r="AB14" s="60"/>
      <c r="AC14" s="64"/>
    </row>
    <row r="15">
      <c r="A15" s="22" t="n">
        <v>6</v>
      </c>
      <c r="B15" s="4" t="s">
        <v>6</v>
      </c>
      <c r="C15" s="48" t="s">
        <v>118</v>
      </c>
      <c r="D15" s="12" t="s">
        <v>149</v>
      </c>
      <c r="E15" s="53" t="n">
        <v>174.4</v>
      </c>
      <c r="F15" s="4" t="s">
        <v>173</v>
      </c>
      <c r="G15" s="56" t="n">
        <v>0.29</v>
      </c>
      <c r="H15" s="12"/>
      <c r="I15" s="12"/>
      <c r="J15" s="12"/>
      <c r="K15" s="12" t="s">
        <v>33</v>
      </c>
      <c r="L15" s="12"/>
      <c r="M15" s="12"/>
      <c r="N15" s="60" t="n">
        <v>33.0725364685018</v>
      </c>
      <c r="O15" s="64" t="n">
        <v>-115.799147028319</v>
      </c>
      <c r="P15" s="25"/>
      <c r="Q15" s="48" t="s">
        <v>187</v>
      </c>
      <c r="R15" s="12" t="s">
        <v>205</v>
      </c>
      <c r="S15" s="70" t="n">
        <v>300</v>
      </c>
      <c r="T15" s="4" t="s">
        <v>221</v>
      </c>
      <c r="U15" s="56" t="n">
        <v>0.2668</v>
      </c>
      <c r="V15" s="12"/>
      <c r="W15" s="12" t="s">
        <v>33</v>
      </c>
      <c r="X15" s="12"/>
      <c r="Y15" s="12" t="s">
        <v>33</v>
      </c>
      <c r="Z15" s="59" t="s">
        <v>33</v>
      </c>
      <c r="AA15" s="12"/>
      <c r="AB15" s="60" t="n">
        <v>33.2206533354738</v>
      </c>
      <c r="AC15" s="64" t="n">
        <v>-116.00487918243</v>
      </c>
    </row>
    <row r="16">
      <c r="B16" s="4"/>
      <c r="C16" s="48" t="s">
        <v>119</v>
      </c>
      <c r="D16" s="12" t="s">
        <v>150</v>
      </c>
      <c r="E16" s="53" t="n">
        <v>55.8</v>
      </c>
      <c r="F16" s="4" t="s">
        <v>173</v>
      </c>
      <c r="G16" s="56" t="n">
        <v>0.29</v>
      </c>
      <c r="H16" s="12"/>
      <c r="I16" s="12" t="s">
        <v>33</v>
      </c>
      <c r="J16" s="12"/>
      <c r="K16" s="12"/>
      <c r="L16" s="12"/>
      <c r="M16" s="12"/>
      <c r="N16" s="60" t="n">
        <v>32.7854957365004</v>
      </c>
      <c r="O16" s="64" t="n">
        <v>-115.823183068396</v>
      </c>
      <c r="P16" s="25"/>
      <c r="Q16" s="48" t="s">
        <v>188</v>
      </c>
      <c r="R16" s="12" t="s">
        <v>206</v>
      </c>
      <c r="S16" s="70" t="n">
        <v>92.7</v>
      </c>
      <c r="T16" s="4" t="s">
        <v>221</v>
      </c>
      <c r="U16" s="56" t="n">
        <v>0.2668</v>
      </c>
      <c r="V16" s="12"/>
      <c r="W16" s="12"/>
      <c r="X16" s="12" t="s">
        <v>33</v>
      </c>
      <c r="Y16" s="12"/>
      <c r="Z16" s="12"/>
      <c r="AA16" s="12"/>
      <c r="AB16" s="60" t="s">
        <v>223</v>
      </c>
      <c r="AC16" s="64"/>
    </row>
    <row r="17">
      <c r="B17" s="4"/>
      <c r="C17" s="48" t="s">
        <v>120</v>
      </c>
      <c r="D17" s="12" t="s">
        <v>151</v>
      </c>
      <c r="E17" s="53" t="n">
        <v>49.4</v>
      </c>
      <c r="F17" s="4" t="s">
        <v>173</v>
      </c>
      <c r="G17" s="56" t="n">
        <v>0.29</v>
      </c>
      <c r="H17" s="12"/>
      <c r="I17" s="12"/>
      <c r="J17" s="12"/>
      <c r="K17" s="12"/>
      <c r="L17" s="12" t="s">
        <v>33</v>
      </c>
      <c r="M17" s="12"/>
      <c r="N17" s="60" t="s">
        <v>182</v>
      </c>
      <c r="O17" s="64"/>
      <c r="P17" s="25"/>
      <c r="Q17" s="48"/>
      <c r="R17" s="12"/>
      <c r="S17" s="70"/>
      <c r="T17" s="4"/>
      <c r="U17" s="4"/>
      <c r="V17" s="12"/>
      <c r="W17" s="12"/>
      <c r="X17" s="12"/>
      <c r="Y17" s="12"/>
      <c r="Z17" s="12"/>
      <c r="AA17" s="12"/>
      <c r="AB17" s="60"/>
      <c r="AC17" s="64"/>
    </row>
    <row r="18">
      <c r="B18" s="4"/>
      <c r="C18" s="48" t="s">
        <v>121</v>
      </c>
      <c r="D18" s="12" t="s">
        <v>152</v>
      </c>
      <c r="E18" s="53" t="n">
        <v>15.3</v>
      </c>
      <c r="F18" s="4" t="s">
        <v>173</v>
      </c>
      <c r="G18" s="56" t="n">
        <v>0.29</v>
      </c>
      <c r="H18" s="12"/>
      <c r="I18" s="12"/>
      <c r="J18" s="12" t="s">
        <v>33</v>
      </c>
      <c r="K18" s="12"/>
      <c r="L18" s="12"/>
      <c r="M18" s="12"/>
      <c r="N18" s="60" t="s">
        <v>182</v>
      </c>
      <c r="O18" s="64"/>
      <c r="P18" s="25"/>
      <c r="Q18" s="48"/>
      <c r="R18" s="12"/>
      <c r="S18" s="70"/>
      <c r="T18" s="4"/>
      <c r="U18" s="4"/>
      <c r="V18" s="12"/>
      <c r="W18" s="12"/>
      <c r="X18" s="12"/>
      <c r="Y18" s="12"/>
      <c r="Z18" s="12"/>
      <c r="AA18" s="12"/>
      <c r="AB18" s="60"/>
      <c r="AC18" s="64"/>
    </row>
    <row r="19">
      <c r="A19" s="22" t="n">
        <v>7</v>
      </c>
      <c r="B19" s="4" t="s">
        <v>7</v>
      </c>
      <c r="C19" s="48"/>
      <c r="D19" s="12"/>
      <c r="E19" s="53"/>
      <c r="F19" s="4"/>
      <c r="G19" s="4"/>
      <c r="H19" s="12"/>
      <c r="I19" s="12"/>
      <c r="J19" s="12"/>
      <c r="K19" s="12"/>
      <c r="L19" s="12"/>
      <c r="M19" s="12"/>
      <c r="N19" s="60"/>
      <c r="O19" s="64"/>
      <c r="P19" s="46"/>
      <c r="Q19" s="48" t="s">
        <v>189</v>
      </c>
      <c r="R19" s="12" t="s">
        <v>207</v>
      </c>
      <c r="S19" s="70" t="n">
        <v>62</v>
      </c>
      <c r="T19" s="4" t="s">
        <v>221</v>
      </c>
      <c r="U19" s="56" t="n">
        <v>0.2668</v>
      </c>
      <c r="V19" s="12" t="s">
        <v>33</v>
      </c>
      <c r="W19" s="12" t="s">
        <v>33</v>
      </c>
      <c r="X19" s="12" t="s">
        <v>33</v>
      </c>
      <c r="Y19" s="12" t="s">
        <v>33</v>
      </c>
      <c r="Z19" s="12" t="s">
        <v>33</v>
      </c>
      <c r="AA19" s="59" t="s">
        <v>33</v>
      </c>
      <c r="AB19" s="60" t="n">
        <v>35.1084331875325</v>
      </c>
      <c r="AC19" s="64" t="n">
        <v>-117.716343455969</v>
      </c>
    </row>
    <row r="20">
      <c r="A20" s="22" t="n">
        <v>8</v>
      </c>
      <c r="B20" s="4" t="s">
        <v>8</v>
      </c>
      <c r="C20" s="48"/>
      <c r="D20" s="12"/>
      <c r="E20" s="53"/>
      <c r="F20" s="4"/>
      <c r="G20" s="4"/>
      <c r="H20" s="12"/>
      <c r="I20" s="12"/>
      <c r="J20" s="12"/>
      <c r="K20" s="12"/>
      <c r="L20" s="12"/>
      <c r="M20" s="12"/>
      <c r="N20" s="61"/>
      <c r="O20" s="65"/>
      <c r="P20" s="46"/>
      <c r="Q20" s="48"/>
      <c r="R20" s="12"/>
      <c r="S20" s="70"/>
      <c r="T20" s="4"/>
      <c r="U20" s="4"/>
      <c r="V20" s="12"/>
      <c r="W20" s="12"/>
      <c r="X20" s="12"/>
      <c r="Y20" s="12"/>
      <c r="Z20" s="12"/>
      <c r="AA20" s="12"/>
      <c r="AB20" s="61"/>
      <c r="AC20" s="65"/>
    </row>
    <row r="21">
      <c r="A21" s="22" t="n">
        <v>9</v>
      </c>
      <c r="B21" s="4" t="s">
        <v>9</v>
      </c>
      <c r="C21" s="48" t="s">
        <v>122</v>
      </c>
      <c r="D21" s="12" t="s">
        <v>153</v>
      </c>
      <c r="E21" s="53" t="n">
        <v>300</v>
      </c>
      <c r="F21" s="4" t="s">
        <v>173</v>
      </c>
      <c r="G21" s="56" t="n">
        <v>0.29</v>
      </c>
      <c r="H21" s="12"/>
      <c r="I21" s="12" t="s">
        <v>33</v>
      </c>
      <c r="J21" s="12"/>
      <c r="K21" s="12" t="s">
        <v>33</v>
      </c>
      <c r="L21" s="12"/>
      <c r="M21" s="12"/>
      <c r="N21" s="60" t="n">
        <v>35.4650793203712</v>
      </c>
      <c r="O21" s="64" t="n">
        <v>-115.539639664325</v>
      </c>
      <c r="P21" s="46"/>
      <c r="Q21" s="48" t="s">
        <v>190</v>
      </c>
      <c r="R21" s="12" t="s">
        <v>208</v>
      </c>
      <c r="S21" s="70" t="n">
        <v>110</v>
      </c>
      <c r="T21" s="4" t="s">
        <v>221</v>
      </c>
      <c r="U21" s="56" t="n">
        <v>0.2668</v>
      </c>
      <c r="V21" s="12"/>
      <c r="W21" s="12" t="s">
        <v>33</v>
      </c>
      <c r="X21" s="12"/>
      <c r="Y21" s="12" t="s">
        <v>33</v>
      </c>
      <c r="Z21" s="12"/>
      <c r="AA21" s="12"/>
      <c r="AB21" s="60" t="n">
        <v>35.5866729038545</v>
      </c>
      <c r="AC21" s="64" t="n">
        <v>-115.446041002282</v>
      </c>
    </row>
    <row r="22">
      <c r="B22" s="4"/>
      <c r="C22" s="48"/>
      <c r="D22" s="12"/>
      <c r="E22" s="53"/>
      <c r="F22" s="4"/>
      <c r="G22" s="4"/>
      <c r="H22" s="12"/>
      <c r="I22" s="12"/>
      <c r="J22" s="12"/>
      <c r="K22" s="12"/>
      <c r="L22" s="12"/>
      <c r="M22" s="12"/>
      <c r="N22" s="60"/>
      <c r="O22" s="64"/>
      <c r="P22" s="46"/>
      <c r="Q22" s="48" t="s">
        <v>191</v>
      </c>
      <c r="R22" s="12" t="s">
        <v>209</v>
      </c>
      <c r="S22" s="70" t="n">
        <v>300</v>
      </c>
      <c r="T22" s="4" t="s">
        <v>221</v>
      </c>
      <c r="U22" s="56" t="n">
        <v>0.2668</v>
      </c>
      <c r="V22" s="12"/>
      <c r="W22" s="12" t="s">
        <v>33</v>
      </c>
      <c r="X22" s="12"/>
      <c r="Y22" s="12" t="s">
        <v>33</v>
      </c>
      <c r="Z22" s="12"/>
      <c r="AA22" s="12"/>
      <c r="AB22" s="60" t="n">
        <v>35.4923460665983</v>
      </c>
      <c r="AC22" s="64" t="n">
        <v>-115.311342691444</v>
      </c>
    </row>
    <row r="23">
      <c r="A23" s="22" t="n">
        <v>10</v>
      </c>
      <c r="B23" s="4" t="s">
        <v>10</v>
      </c>
      <c r="C23" s="48"/>
      <c r="D23" s="12"/>
      <c r="E23" s="53"/>
      <c r="F23" s="4"/>
      <c r="G23" s="4"/>
      <c r="H23" s="12"/>
      <c r="I23" s="12"/>
      <c r="J23" s="12"/>
      <c r="K23" s="12"/>
      <c r="L23" s="12"/>
      <c r="M23" s="12"/>
      <c r="N23" s="60"/>
      <c r="O23" s="64"/>
      <c r="P23" s="46"/>
      <c r="Q23" s="48"/>
      <c r="R23" s="12"/>
      <c r="S23" s="70"/>
      <c r="T23" s="4"/>
      <c r="U23" s="4"/>
      <c r="V23" s="12"/>
      <c r="W23" s="12"/>
      <c r="X23" s="12"/>
      <c r="Y23" s="12"/>
      <c r="Z23" s="12"/>
      <c r="AA23" s="12"/>
      <c r="AB23" s="60"/>
      <c r="AC23" s="64"/>
    </row>
    <row r="24" ht="28.8" customHeight="true">
      <c r="A24" s="22" t="n">
        <v>11</v>
      </c>
      <c r="B24" s="4" t="s">
        <v>11</v>
      </c>
      <c r="C24" s="48" t="s">
        <v>123</v>
      </c>
      <c r="D24" s="12" t="s">
        <v>154</v>
      </c>
      <c r="E24" s="53" t="n">
        <v>50</v>
      </c>
      <c r="F24" s="4" t="s">
        <v>173</v>
      </c>
      <c r="G24" s="56" t="n">
        <v>0.2665</v>
      </c>
      <c r="H24" s="12" t="s">
        <v>33</v>
      </c>
      <c r="I24" s="12" t="s">
        <v>33</v>
      </c>
      <c r="J24" s="12" t="s">
        <v>33</v>
      </c>
      <c r="K24" s="12" t="s">
        <v>33</v>
      </c>
      <c r="L24" s="59" t="s">
        <v>33</v>
      </c>
      <c r="M24" s="12" t="s">
        <v>33</v>
      </c>
      <c r="N24" s="60" t="n">
        <v>35.8036219939178</v>
      </c>
      <c r="O24" s="64" t="n">
        <v>-120.063105085361</v>
      </c>
      <c r="P24" s="46"/>
      <c r="Q24" s="48" t="s">
        <v>192</v>
      </c>
      <c r="R24" s="12" t="s">
        <v>210</v>
      </c>
      <c r="S24" s="70" t="n">
        <v>150</v>
      </c>
      <c r="T24" s="48" t="s">
        <v>222</v>
      </c>
      <c r="U24" s="56" t="n">
        <v>0.36</v>
      </c>
      <c r="V24" s="12" t="s">
        <v>33</v>
      </c>
      <c r="W24" s="12" t="s">
        <v>33</v>
      </c>
      <c r="X24" s="12" t="s">
        <v>33</v>
      </c>
      <c r="Y24" s="12" t="s">
        <v>33</v>
      </c>
      <c r="Z24" s="12" t="s">
        <v>33</v>
      </c>
      <c r="AA24" s="12" t="s">
        <v>33</v>
      </c>
      <c r="AB24" s="60" t="n">
        <v>34.0444486713102</v>
      </c>
      <c r="AC24" s="64" t="n">
        <v>-114.819979995536</v>
      </c>
      <c r="AD24" s="74" t="s">
        <v>227</v>
      </c>
      <c r="AE24" s="75"/>
      <c r="AF24" s="75"/>
    </row>
    <row r="25">
      <c r="B25" s="4"/>
      <c r="C25" s="48" t="s">
        <v>124</v>
      </c>
      <c r="D25" s="12" t="s">
        <v>155</v>
      </c>
      <c r="E25" s="53" t="n">
        <v>232</v>
      </c>
      <c r="F25" s="4" t="s">
        <v>173</v>
      </c>
      <c r="G25" s="56" t="n">
        <v>0.2665</v>
      </c>
      <c r="H25" s="12"/>
      <c r="I25" s="12" t="s">
        <v>33</v>
      </c>
      <c r="J25" s="12"/>
      <c r="K25" s="12" t="s">
        <v>33</v>
      </c>
      <c r="L25" s="12"/>
      <c r="M25" s="12"/>
      <c r="N25" s="60" t="n">
        <v>35.6493257123887</v>
      </c>
      <c r="O25" s="64" t="n">
        <v>-119.81615068079</v>
      </c>
      <c r="P25" s="46"/>
      <c r="Q25" s="48" t="s">
        <v>193</v>
      </c>
      <c r="R25" s="12" t="s">
        <v>211</v>
      </c>
      <c r="S25" s="70" t="n">
        <v>370</v>
      </c>
      <c r="T25" s="4" t="s">
        <v>221</v>
      </c>
      <c r="U25" s="56" t="n">
        <v>0.2668</v>
      </c>
      <c r="V25" s="12"/>
      <c r="W25" s="12" t="s">
        <v>33</v>
      </c>
      <c r="X25" s="12"/>
      <c r="Y25" s="12" t="s">
        <v>33</v>
      </c>
      <c r="Z25" s="12"/>
      <c r="AA25" s="12"/>
      <c r="AB25" s="60" t="n">
        <v>35.0333172172659</v>
      </c>
      <c r="AC25" s="64" t="n">
        <v>-117.270793326782</v>
      </c>
    </row>
    <row r="26">
      <c r="A26" s="22" t="n">
        <v>12</v>
      </c>
      <c r="B26" s="4" t="s">
        <v>12</v>
      </c>
      <c r="C26" s="48"/>
      <c r="D26" s="12"/>
      <c r="E26" s="53"/>
      <c r="F26" s="4"/>
      <c r="G26" s="4"/>
      <c r="H26" s="12"/>
      <c r="I26" s="12"/>
      <c r="J26" s="12"/>
      <c r="K26" s="12"/>
      <c r="L26" s="12"/>
      <c r="M26" s="12"/>
      <c r="N26" s="60"/>
      <c r="O26" s="64"/>
      <c r="P26" s="46"/>
      <c r="Q26" s="48"/>
      <c r="R26" s="12"/>
      <c r="S26" s="70"/>
      <c r="T26" s="4"/>
      <c r="U26" s="4"/>
      <c r="V26" s="12"/>
      <c r="W26" s="12"/>
      <c r="X26" s="12"/>
      <c r="Y26" s="12"/>
      <c r="Z26" s="12"/>
      <c r="AA26" s="12"/>
      <c r="AB26" s="60"/>
      <c r="AC26" s="64"/>
    </row>
    <row r="27">
      <c r="A27" s="22" t="n">
        <v>13</v>
      </c>
      <c r="B27" s="4" t="s">
        <v>13</v>
      </c>
      <c r="C27" s="48"/>
      <c r="D27" s="12"/>
      <c r="E27" s="53"/>
      <c r="F27" s="4"/>
      <c r="G27" s="4"/>
      <c r="H27" s="12"/>
      <c r="I27" s="12"/>
      <c r="J27" s="12"/>
      <c r="K27" s="12"/>
      <c r="L27" s="12"/>
      <c r="M27" s="12"/>
      <c r="N27" s="60"/>
      <c r="O27" s="64"/>
      <c r="P27" s="46"/>
      <c r="Q27" s="48"/>
      <c r="R27" s="12"/>
      <c r="S27" s="70"/>
      <c r="T27" s="4"/>
      <c r="U27" s="4"/>
      <c r="V27" s="12"/>
      <c r="W27" s="12"/>
      <c r="X27" s="12"/>
      <c r="Y27" s="12"/>
      <c r="Z27" s="12"/>
      <c r="AA27" s="12"/>
      <c r="AB27" s="60"/>
      <c r="AC27" s="64"/>
    </row>
    <row r="28">
      <c r="A28" s="22" t="n">
        <v>14</v>
      </c>
      <c r="B28" s="4" t="s">
        <v>14</v>
      </c>
      <c r="C28" s="48" t="s">
        <v>125</v>
      </c>
      <c r="D28" s="12" t="s">
        <v>156</v>
      </c>
      <c r="E28" s="53" t="n">
        <v>75</v>
      </c>
      <c r="F28" s="4" t="s">
        <v>173</v>
      </c>
      <c r="G28" s="56" t="n">
        <v>0.2975</v>
      </c>
      <c r="H28" s="12"/>
      <c r="I28" s="12" t="s">
        <v>33</v>
      </c>
      <c r="J28" s="12"/>
      <c r="K28" s="12" t="s">
        <v>33</v>
      </c>
      <c r="L28" s="12"/>
      <c r="M28" s="12"/>
      <c r="N28" s="60" t="n">
        <v>34.8574230980827</v>
      </c>
      <c r="O28" s="64" t="n">
        <v>-116.867473819049</v>
      </c>
      <c r="P28" s="46"/>
      <c r="Q28" s="48" t="s">
        <v>194</v>
      </c>
      <c r="R28" s="12" t="s">
        <v>212</v>
      </c>
      <c r="S28" s="70" t="n">
        <v>250</v>
      </c>
      <c r="T28" s="4" t="s">
        <v>221</v>
      </c>
      <c r="U28" s="56" t="n">
        <v>0.2668</v>
      </c>
      <c r="V28" s="12"/>
      <c r="W28" s="12" t="s">
        <v>33</v>
      </c>
      <c r="X28" s="12"/>
      <c r="Y28" s="12" t="s">
        <v>33</v>
      </c>
      <c r="Z28" s="12"/>
      <c r="AA28" s="12"/>
      <c r="AB28" s="60" t="n">
        <v>34.8126126913987</v>
      </c>
      <c r="AC28" s="64" t="n">
        <v>-116.447111698121</v>
      </c>
    </row>
    <row r="29">
      <c r="B29" s="4"/>
      <c r="C29" s="48"/>
      <c r="D29" s="12"/>
      <c r="E29" s="53"/>
      <c r="F29" s="4"/>
      <c r="G29" s="4"/>
      <c r="H29" s="12"/>
      <c r="I29" s="12"/>
      <c r="J29" s="12"/>
      <c r="K29" s="12"/>
      <c r="L29" s="12"/>
      <c r="M29" s="12"/>
      <c r="N29" s="60"/>
      <c r="O29" s="64"/>
      <c r="P29" s="46"/>
      <c r="Q29" s="48" t="s">
        <v>195</v>
      </c>
      <c r="R29" s="12" t="s">
        <v>213</v>
      </c>
      <c r="S29" s="70" t="n">
        <v>250</v>
      </c>
      <c r="T29" s="4" t="s">
        <v>221</v>
      </c>
      <c r="U29" s="56" t="n">
        <v>0.2668</v>
      </c>
      <c r="V29" s="12"/>
      <c r="W29" s="12" t="s">
        <v>33</v>
      </c>
      <c r="X29" s="12"/>
      <c r="Y29" s="12" t="s">
        <v>33</v>
      </c>
      <c r="Z29" s="12"/>
      <c r="AA29" s="12"/>
      <c r="AB29" s="60" t="n">
        <v>34.8416388232173</v>
      </c>
      <c r="AC29" s="64" t="n">
        <v>-116.552885970083</v>
      </c>
    </row>
    <row r="30">
      <c r="B30" s="4"/>
      <c r="C30" s="48"/>
      <c r="D30" s="12"/>
      <c r="E30" s="53"/>
      <c r="F30" s="4"/>
      <c r="G30" s="4"/>
      <c r="H30" s="12"/>
      <c r="I30" s="12"/>
      <c r="J30" s="12"/>
      <c r="K30" s="12"/>
      <c r="L30" s="12"/>
      <c r="M30" s="12"/>
      <c r="N30" s="60"/>
      <c r="O30" s="64"/>
      <c r="P30" s="46"/>
      <c r="Q30" s="48" t="s">
        <v>196</v>
      </c>
      <c r="R30" s="12" t="s">
        <v>214</v>
      </c>
      <c r="S30" s="70" t="n">
        <v>275</v>
      </c>
      <c r="T30" s="4" t="s">
        <v>221</v>
      </c>
      <c r="U30" s="56" t="n">
        <v>0.2668</v>
      </c>
      <c r="V30" s="12" t="s">
        <v>33</v>
      </c>
      <c r="W30" s="12"/>
      <c r="X30" s="12" t="s">
        <v>33</v>
      </c>
      <c r="Y30" s="12"/>
      <c r="Z30" s="12" t="s">
        <v>33</v>
      </c>
      <c r="AA30" s="12" t="s">
        <v>33</v>
      </c>
      <c r="AB30" s="60" t="s">
        <v>224</v>
      </c>
      <c r="AC30" s="64"/>
    </row>
    <row r="31">
      <c r="B31" s="4"/>
      <c r="C31" s="48"/>
      <c r="D31" s="12"/>
      <c r="E31" s="53"/>
      <c r="F31" s="4"/>
      <c r="G31" s="4"/>
      <c r="H31" s="12"/>
      <c r="I31" s="12"/>
      <c r="J31" s="12"/>
      <c r="K31" s="12"/>
      <c r="L31" s="12"/>
      <c r="M31" s="12"/>
      <c r="N31" s="60"/>
      <c r="O31" s="64"/>
      <c r="P31" s="46"/>
      <c r="Q31" s="48" t="s">
        <v>197</v>
      </c>
      <c r="R31" s="12" t="s">
        <v>215</v>
      </c>
      <c r="S31" s="70" t="n">
        <v>400</v>
      </c>
      <c r="T31" s="4" t="s">
        <v>221</v>
      </c>
      <c r="U31" s="56" t="n">
        <v>0.2668</v>
      </c>
      <c r="V31" s="12"/>
      <c r="W31" s="12" t="s">
        <v>33</v>
      </c>
      <c r="X31" s="12"/>
      <c r="Y31" s="12" t="s">
        <v>33</v>
      </c>
      <c r="Z31" s="12"/>
      <c r="AA31" s="12"/>
      <c r="AB31" s="60" t="n">
        <v>34.8248006092343</v>
      </c>
      <c r="AC31" s="64" t="n">
        <v>-116.562083162476</v>
      </c>
    </row>
    <row r="32">
      <c r="B32" s="4"/>
      <c r="C32" s="48"/>
      <c r="D32" s="12"/>
      <c r="E32" s="53"/>
      <c r="F32" s="4"/>
      <c r="G32" s="4"/>
      <c r="H32" s="12"/>
      <c r="I32" s="12"/>
      <c r="J32" s="12"/>
      <c r="K32" s="12"/>
      <c r="L32" s="12"/>
      <c r="M32" s="12"/>
      <c r="N32" s="60"/>
      <c r="O32" s="64"/>
      <c r="P32" s="46"/>
      <c r="Q32" s="48" t="s">
        <v>198</v>
      </c>
      <c r="R32" s="12" t="s">
        <v>216</v>
      </c>
      <c r="S32" s="70" t="n">
        <v>400</v>
      </c>
      <c r="T32" s="4" t="s">
        <v>221</v>
      </c>
      <c r="U32" s="56" t="n">
        <v>0.2668</v>
      </c>
      <c r="V32" s="12"/>
      <c r="W32" s="12" t="s">
        <v>33</v>
      </c>
      <c r="X32" s="12"/>
      <c r="Y32" s="12" t="s">
        <v>33</v>
      </c>
      <c r="Z32" s="12"/>
      <c r="AA32" s="12"/>
      <c r="AB32" s="60" t="n">
        <v>34.794357561229</v>
      </c>
      <c r="AC32" s="64" t="n">
        <v>-116.391552202054</v>
      </c>
    </row>
    <row r="33">
      <c r="B33" s="4"/>
      <c r="C33" s="48"/>
      <c r="D33" s="12"/>
      <c r="E33" s="53"/>
      <c r="F33" s="4"/>
      <c r="G33" s="4"/>
      <c r="H33" s="12"/>
      <c r="I33" s="12"/>
      <c r="J33" s="12"/>
      <c r="K33" s="12"/>
      <c r="L33" s="12"/>
      <c r="M33" s="12"/>
      <c r="N33" s="60"/>
      <c r="O33" s="64"/>
      <c r="P33" s="46"/>
      <c r="Q33" s="48" t="s">
        <v>199</v>
      </c>
      <c r="R33" s="12" t="s">
        <v>217</v>
      </c>
      <c r="S33" s="70" t="n">
        <v>400</v>
      </c>
      <c r="T33" s="4" t="s">
        <v>221</v>
      </c>
      <c r="U33" s="56" t="n">
        <v>0.2668</v>
      </c>
      <c r="V33" s="12"/>
      <c r="W33" s="12" t="s">
        <v>33</v>
      </c>
      <c r="X33" s="12"/>
      <c r="Y33" s="12" t="s">
        <v>33</v>
      </c>
      <c r="Z33" s="12"/>
      <c r="AA33" s="12"/>
      <c r="AB33" s="60" t="n">
        <v>34.7681692268905</v>
      </c>
      <c r="AC33" s="64" t="n">
        <v>-116.427520189568</v>
      </c>
    </row>
    <row r="34">
      <c r="A34" s="22" t="n">
        <v>15</v>
      </c>
      <c r="B34" s="4" t="s">
        <v>15</v>
      </c>
      <c r="C34" s="48" t="s">
        <v>126</v>
      </c>
      <c r="D34" s="12" t="s">
        <v>157</v>
      </c>
      <c r="E34" s="53" t="n">
        <v>300</v>
      </c>
      <c r="F34" s="4" t="s">
        <v>174</v>
      </c>
      <c r="G34" s="56" t="n">
        <v>0.2663</v>
      </c>
      <c r="H34" s="12" t="s">
        <v>33</v>
      </c>
      <c r="I34" s="12" t="s">
        <v>33</v>
      </c>
      <c r="J34" s="12" t="s">
        <v>33</v>
      </c>
      <c r="K34" s="12" t="s">
        <v>33</v>
      </c>
      <c r="L34" s="12" t="s">
        <v>33</v>
      </c>
      <c r="M34" s="12" t="s">
        <v>33</v>
      </c>
      <c r="N34" s="60" t="n">
        <v>33.814102</v>
      </c>
      <c r="O34" s="64" t="n">
        <v>-115.404655</v>
      </c>
      <c r="P34" s="46"/>
      <c r="Q34" s="48" t="s">
        <v>200</v>
      </c>
      <c r="R34" s="12" t="s">
        <v>218</v>
      </c>
      <c r="S34" s="70" t="n">
        <v>250</v>
      </c>
      <c r="T34" s="4" t="s">
        <v>221</v>
      </c>
      <c r="U34" s="56" t="n">
        <v>0.2668</v>
      </c>
      <c r="V34" s="12" t="s">
        <v>33</v>
      </c>
      <c r="W34" s="12" t="s">
        <v>33</v>
      </c>
      <c r="X34" s="12" t="s">
        <v>33</v>
      </c>
      <c r="Y34" s="12" t="s">
        <v>33</v>
      </c>
      <c r="Z34" s="12" t="s">
        <v>33</v>
      </c>
      <c r="AA34" s="12" t="s">
        <v>33</v>
      </c>
      <c r="AB34" s="60" t="n">
        <v>33.7016855905375</v>
      </c>
      <c r="AC34" s="64" t="n">
        <v>-115.215109839287</v>
      </c>
    </row>
    <row r="35">
      <c r="B35" s="4"/>
      <c r="C35" s="48" t="s">
        <v>127</v>
      </c>
      <c r="D35" s="12" t="s">
        <v>158</v>
      </c>
      <c r="E35" s="53" t="n">
        <v>250</v>
      </c>
      <c r="F35" s="4" t="s">
        <v>174</v>
      </c>
      <c r="G35" s="56" t="n">
        <v>0.2663</v>
      </c>
      <c r="H35" s="12" t="s">
        <v>33</v>
      </c>
      <c r="I35" s="12" t="s">
        <v>33</v>
      </c>
      <c r="J35" s="12" t="s">
        <v>33</v>
      </c>
      <c r="K35" s="12" t="s">
        <v>33</v>
      </c>
      <c r="L35" s="12" t="s">
        <v>33</v>
      </c>
      <c r="M35" s="12" t="s">
        <v>33</v>
      </c>
      <c r="N35" s="60" t="n">
        <v>33.8676505142497</v>
      </c>
      <c r="O35" s="64" t="n">
        <v>-115.205607576533</v>
      </c>
      <c r="P35" s="46"/>
      <c r="Q35" s="48" t="s">
        <v>201</v>
      </c>
      <c r="R35" s="12" t="s">
        <v>219</v>
      </c>
      <c r="S35" s="70" t="n">
        <v>242</v>
      </c>
      <c r="T35" s="4" t="s">
        <v>221</v>
      </c>
      <c r="U35" s="56" t="n">
        <v>0.2668</v>
      </c>
      <c r="V35" s="12" t="s">
        <v>33</v>
      </c>
      <c r="W35" s="12" t="s">
        <v>33</v>
      </c>
      <c r="X35" s="12" t="s">
        <v>33</v>
      </c>
      <c r="Y35" s="12" t="s">
        <v>33</v>
      </c>
      <c r="Z35" s="12" t="s">
        <v>33</v>
      </c>
      <c r="AA35" s="12" t="s">
        <v>33</v>
      </c>
      <c r="AB35" s="60" t="n">
        <v>33.626464</v>
      </c>
      <c r="AC35" s="64" t="n">
        <v>-114.977981</v>
      </c>
    </row>
    <row r="36">
      <c r="B36" s="4"/>
      <c r="C36" s="48" t="s">
        <v>128</v>
      </c>
      <c r="D36" s="12" t="s">
        <v>159</v>
      </c>
      <c r="E36" s="53" t="n">
        <v>83</v>
      </c>
      <c r="F36" s="4" t="s">
        <v>173</v>
      </c>
      <c r="G36" s="56" t="n">
        <v>0.2873</v>
      </c>
      <c r="H36" s="12"/>
      <c r="I36" s="12"/>
      <c r="J36" s="12"/>
      <c r="K36" s="12"/>
      <c r="L36" s="12"/>
      <c r="M36" s="12" t="s">
        <v>33</v>
      </c>
      <c r="N36" s="60" t="n">
        <v>33.7709423432676</v>
      </c>
      <c r="O36" s="64" t="n">
        <v>-115.254270410513</v>
      </c>
      <c r="P36" s="46"/>
      <c r="Q36" s="48"/>
      <c r="R36" s="12"/>
      <c r="S36" s="70"/>
      <c r="T36" s="4"/>
      <c r="U36" s="4"/>
      <c r="V36" s="12"/>
      <c r="W36" s="12"/>
      <c r="X36" s="12"/>
      <c r="Y36" s="12"/>
      <c r="Z36" s="12"/>
      <c r="AA36" s="12"/>
      <c r="AB36" s="60"/>
      <c r="AC36" s="64"/>
    </row>
    <row r="37">
      <c r="B37" s="4"/>
      <c r="C37" s="48" t="s">
        <v>129</v>
      </c>
      <c r="D37" s="12" t="s">
        <v>160</v>
      </c>
      <c r="E37" s="53" t="n">
        <v>375</v>
      </c>
      <c r="F37" s="4" t="s">
        <v>173</v>
      </c>
      <c r="G37" s="56" t="n">
        <v>0.2742</v>
      </c>
      <c r="H37" s="12"/>
      <c r="I37" s="12"/>
      <c r="J37" s="12"/>
      <c r="K37" s="12"/>
      <c r="L37" s="12"/>
      <c r="M37" s="12" t="s">
        <v>33</v>
      </c>
      <c r="N37" s="60" t="n">
        <v>33.5717259137611</v>
      </c>
      <c r="O37" s="64" t="n">
        <v>-114.838282555929</v>
      </c>
      <c r="P37" s="46"/>
      <c r="Q37" s="48"/>
      <c r="R37" s="12"/>
      <c r="S37" s="70"/>
      <c r="T37" s="4"/>
      <c r="U37" s="4"/>
      <c r="V37" s="12"/>
      <c r="W37" s="12"/>
      <c r="X37" s="12"/>
      <c r="Y37" s="12"/>
      <c r="Z37" s="12"/>
      <c r="AA37" s="12"/>
      <c r="AB37" s="60"/>
      <c r="AC37" s="64"/>
    </row>
    <row r="38">
      <c r="A38" s="22" t="n">
        <v>16</v>
      </c>
      <c r="B38" s="4" t="s">
        <v>16</v>
      </c>
      <c r="C38" s="48"/>
      <c r="D38" s="12"/>
      <c r="E38" s="53"/>
      <c r="F38" s="4"/>
      <c r="G38" s="4"/>
      <c r="H38" s="12"/>
      <c r="I38" s="12"/>
      <c r="J38" s="12"/>
      <c r="K38" s="12"/>
      <c r="L38" s="12"/>
      <c r="M38" s="12"/>
      <c r="N38" s="61"/>
      <c r="O38" s="65"/>
      <c r="P38" s="46"/>
      <c r="Q38" s="48"/>
      <c r="R38" s="12"/>
      <c r="S38" s="70"/>
      <c r="T38" s="4"/>
      <c r="U38" s="4"/>
      <c r="V38" s="12"/>
      <c r="W38" s="12"/>
      <c r="X38" s="12"/>
      <c r="Y38" s="12"/>
      <c r="Z38" s="12"/>
      <c r="AA38" s="12"/>
      <c r="AB38" s="61"/>
      <c r="AC38" s="65"/>
    </row>
    <row r="39" ht="28.8" customHeight="true">
      <c r="A39" s="22" t="n">
        <v>17</v>
      </c>
      <c r="B39" s="4" t="s">
        <v>106</v>
      </c>
      <c r="C39" s="48" t="s">
        <v>130</v>
      </c>
      <c r="D39" s="12" t="s">
        <v>161</v>
      </c>
      <c r="E39" s="53" t="n">
        <v>30</v>
      </c>
      <c r="F39" s="4" t="s">
        <v>173</v>
      </c>
      <c r="G39" s="56" t="n">
        <v>0.2935</v>
      </c>
      <c r="H39" s="12"/>
      <c r="I39" s="12"/>
      <c r="J39" s="12"/>
      <c r="K39" s="12"/>
      <c r="L39" s="12"/>
      <c r="M39" s="12" t="s">
        <v>33</v>
      </c>
      <c r="N39" s="60" t="n">
        <v>34.3968174106408</v>
      </c>
      <c r="O39" s="64" t="n">
        <v>-116.85909527467</v>
      </c>
      <c r="P39" s="46"/>
      <c r="Q39" s="48"/>
      <c r="R39" s="12"/>
      <c r="S39" s="70"/>
      <c r="T39" s="4"/>
      <c r="U39" s="4"/>
      <c r="V39" s="12"/>
      <c r="W39" s="12"/>
      <c r="X39" s="12"/>
      <c r="Y39" s="12"/>
      <c r="Z39" s="12"/>
      <c r="AA39" s="12"/>
      <c r="AB39" s="60"/>
      <c r="AC39" s="64"/>
    </row>
    <row r="40">
      <c r="A40" s="22" t="n">
        <v>18</v>
      </c>
      <c r="B40" s="4" t="s">
        <v>18</v>
      </c>
      <c r="C40" s="48"/>
      <c r="D40" s="12"/>
      <c r="E40" s="53"/>
      <c r="F40" s="4"/>
      <c r="G40" s="4"/>
      <c r="H40" s="12"/>
      <c r="I40" s="12"/>
      <c r="J40" s="12"/>
      <c r="K40" s="12"/>
      <c r="L40" s="12"/>
      <c r="M40" s="12"/>
      <c r="N40" s="60"/>
      <c r="O40" s="64"/>
      <c r="P40" s="46"/>
      <c r="Q40" s="48"/>
      <c r="R40" s="12"/>
      <c r="S40" s="70"/>
      <c r="T40" s="4"/>
      <c r="U40" s="4"/>
      <c r="V40" s="12"/>
      <c r="W40" s="12"/>
      <c r="X40" s="12"/>
      <c r="Y40" s="12"/>
      <c r="Z40" s="12"/>
      <c r="AA40" s="12"/>
      <c r="AB40" s="60"/>
      <c r="AC40" s="64"/>
    </row>
    <row r="41">
      <c r="A41" s="22" t="n">
        <v>19</v>
      </c>
      <c r="B41" s="4" t="s">
        <v>107</v>
      </c>
      <c r="C41" s="48"/>
      <c r="D41" s="12"/>
      <c r="E41" s="53"/>
      <c r="F41" s="4"/>
      <c r="G41" s="4"/>
      <c r="H41" s="12"/>
      <c r="I41" s="12"/>
      <c r="J41" s="12"/>
      <c r="K41" s="12"/>
      <c r="L41" s="12"/>
      <c r="M41" s="12"/>
      <c r="N41" s="60"/>
      <c r="O41" s="64"/>
      <c r="P41" s="46"/>
      <c r="Q41" s="48"/>
      <c r="R41" s="12"/>
      <c r="S41" s="70"/>
      <c r="T41" s="4"/>
      <c r="U41" s="4"/>
      <c r="V41" s="12"/>
      <c r="W41" s="12"/>
      <c r="X41" s="12"/>
      <c r="Y41" s="12"/>
      <c r="Z41" s="12"/>
      <c r="AA41" s="12"/>
      <c r="AB41" s="60"/>
      <c r="AC41" s="64"/>
    </row>
    <row r="42">
      <c r="A42" s="22" t="n">
        <v>20</v>
      </c>
      <c r="B42" s="4" t="s">
        <v>20</v>
      </c>
      <c r="C42" s="48" t="s">
        <v>131</v>
      </c>
      <c r="D42" s="12" t="s">
        <v>162</v>
      </c>
      <c r="E42" s="53" t="n">
        <v>341</v>
      </c>
      <c r="F42" s="4" t="s">
        <v>174</v>
      </c>
      <c r="G42" s="56" t="n">
        <v>0.235</v>
      </c>
      <c r="H42" s="12"/>
      <c r="I42" s="12" t="s">
        <v>33</v>
      </c>
      <c r="J42" s="12"/>
      <c r="K42" s="12" t="s">
        <v>33</v>
      </c>
      <c r="L42" s="12"/>
      <c r="M42" s="12"/>
      <c r="N42" s="60" t="n">
        <v>34.9666459279461</v>
      </c>
      <c r="O42" s="64" t="n">
        <v>-118.247691554316</v>
      </c>
      <c r="P42" s="46"/>
      <c r="Q42" s="48" t="s">
        <v>202</v>
      </c>
      <c r="R42" s="12" t="s">
        <v>220</v>
      </c>
      <c r="S42" s="70" t="n">
        <v>105</v>
      </c>
      <c r="T42" s="4" t="s">
        <v>221</v>
      </c>
      <c r="U42" s="56" t="n">
        <v>0.2668</v>
      </c>
      <c r="V42" s="12"/>
      <c r="W42" s="12" t="s">
        <v>33</v>
      </c>
      <c r="X42" s="12"/>
      <c r="Y42" s="12" t="s">
        <v>33</v>
      </c>
      <c r="Z42" s="12"/>
      <c r="AA42" s="12" t="s">
        <v>33</v>
      </c>
      <c r="AB42" s="60" t="n">
        <v>35.060068925086</v>
      </c>
      <c r="AC42" s="64" t="n">
        <v>-117.99144464957</v>
      </c>
    </row>
    <row r="43">
      <c r="B43" s="4"/>
      <c r="C43" s="48" t="s">
        <v>132</v>
      </c>
      <c r="D43" s="12" t="s">
        <v>163</v>
      </c>
      <c r="E43" s="53" t="n">
        <v>341</v>
      </c>
      <c r="F43" s="4" t="s">
        <v>174</v>
      </c>
      <c r="G43" s="56" t="n">
        <v>0.235</v>
      </c>
      <c r="H43" s="12"/>
      <c r="I43" s="12" t="s">
        <v>33</v>
      </c>
      <c r="J43" s="12"/>
      <c r="K43" s="12" t="s">
        <v>33</v>
      </c>
      <c r="L43" s="12"/>
      <c r="M43" s="12"/>
      <c r="N43" s="60" t="n">
        <v>35.0637486661157</v>
      </c>
      <c r="O43" s="64" t="n">
        <v>-118.222192822069</v>
      </c>
      <c r="P43" s="46"/>
      <c r="Q43" s="48"/>
      <c r="R43" s="12"/>
      <c r="S43" s="70"/>
      <c r="T43" s="4"/>
      <c r="U43" s="4"/>
      <c r="V43" s="12"/>
      <c r="W43" s="12"/>
      <c r="X43" s="12"/>
      <c r="Y43" s="12"/>
      <c r="Z43" s="12"/>
      <c r="AA43" s="12"/>
      <c r="AB43" s="60"/>
      <c r="AC43" s="64"/>
    </row>
    <row r="44">
      <c r="B44" s="4"/>
      <c r="C44" s="48" t="s">
        <v>133</v>
      </c>
      <c r="D44" s="12" t="s">
        <v>164</v>
      </c>
      <c r="E44" s="53" t="n">
        <v>341</v>
      </c>
      <c r="F44" s="4" t="s">
        <v>174</v>
      </c>
      <c r="G44" s="56" t="n">
        <v>0.235</v>
      </c>
      <c r="H44" s="12"/>
      <c r="I44" s="12" t="s">
        <v>33</v>
      </c>
      <c r="J44" s="12"/>
      <c r="K44" s="12" t="s">
        <v>33</v>
      </c>
      <c r="L44" s="12"/>
      <c r="M44" s="12"/>
      <c r="N44" s="60" t="n">
        <v>35.018323373037</v>
      </c>
      <c r="O44" s="64" t="n">
        <v>-118.28697721932</v>
      </c>
      <c r="P44" s="46"/>
      <c r="Q44" s="48"/>
      <c r="R44" s="12"/>
      <c r="S44" s="70"/>
      <c r="T44" s="4"/>
      <c r="U44" s="4"/>
      <c r="V44" s="12"/>
      <c r="W44" s="12"/>
      <c r="X44" s="12"/>
      <c r="Y44" s="12"/>
      <c r="Z44" s="12"/>
      <c r="AA44" s="12"/>
      <c r="AB44" s="60"/>
      <c r="AC44" s="64"/>
    </row>
    <row r="45">
      <c r="B45" s="4"/>
      <c r="C45" s="48" t="s">
        <v>134</v>
      </c>
      <c r="D45" s="12" t="s">
        <v>165</v>
      </c>
      <c r="E45" s="53" t="n">
        <v>341</v>
      </c>
      <c r="F45" s="4" t="s">
        <v>174</v>
      </c>
      <c r="G45" s="56" t="n">
        <v>0.235</v>
      </c>
      <c r="H45" s="12"/>
      <c r="I45" s="12" t="s">
        <v>33</v>
      </c>
      <c r="J45" s="12"/>
      <c r="K45" s="12" t="s">
        <v>33</v>
      </c>
      <c r="L45" s="12"/>
      <c r="M45" s="12"/>
      <c r="N45" s="60" t="n">
        <v>35.2154249013153</v>
      </c>
      <c r="O45" s="64" t="n">
        <v>-118.023724240493</v>
      </c>
      <c r="P45" s="46"/>
      <c r="Q45" s="48"/>
      <c r="R45" s="12"/>
      <c r="S45" s="70"/>
      <c r="T45" s="4"/>
      <c r="U45" s="4"/>
      <c r="V45" s="12"/>
      <c r="W45" s="12"/>
      <c r="X45" s="12"/>
      <c r="Y45" s="12"/>
      <c r="Z45" s="12"/>
      <c r="AA45" s="12"/>
      <c r="AB45" s="60"/>
      <c r="AC45" s="64"/>
    </row>
    <row r="46">
      <c r="B46" s="4"/>
      <c r="C46" s="48" t="s">
        <v>135</v>
      </c>
      <c r="D46" s="12" t="s">
        <v>166</v>
      </c>
      <c r="E46" s="53" t="n">
        <v>66</v>
      </c>
      <c r="F46" s="4" t="s">
        <v>173</v>
      </c>
      <c r="G46" s="56" t="n">
        <v>0.29</v>
      </c>
      <c r="H46" s="12"/>
      <c r="I46" s="12"/>
      <c r="J46" s="12"/>
      <c r="K46" s="12"/>
      <c r="L46" s="12"/>
      <c r="M46" s="12" t="s">
        <v>33</v>
      </c>
      <c r="N46" s="60" t="n">
        <v>34.8815358330138</v>
      </c>
      <c r="O46" s="64" t="n">
        <v>-118.398693009172</v>
      </c>
      <c r="P46" s="46"/>
      <c r="Q46" s="48"/>
      <c r="R46" s="12"/>
      <c r="S46" s="70"/>
      <c r="T46" s="4"/>
      <c r="U46" s="4"/>
      <c r="V46" s="12"/>
      <c r="W46" s="12"/>
      <c r="X46" s="12"/>
      <c r="Y46" s="12"/>
      <c r="Z46" s="12"/>
      <c r="AA46" s="12"/>
      <c r="AB46" s="60"/>
      <c r="AC46" s="64"/>
    </row>
    <row r="47">
      <c r="B47" s="4"/>
      <c r="C47" s="48" t="s">
        <v>136</v>
      </c>
      <c r="D47" s="12" t="s">
        <v>167</v>
      </c>
      <c r="E47" s="53" t="n">
        <v>244.2</v>
      </c>
      <c r="F47" s="4" t="s">
        <v>174</v>
      </c>
      <c r="G47" s="56" t="n">
        <v>0.235</v>
      </c>
      <c r="H47" s="12"/>
      <c r="I47" s="12"/>
      <c r="J47" s="12"/>
      <c r="K47" s="12"/>
      <c r="L47" s="12"/>
      <c r="M47" s="12" t="s">
        <v>33</v>
      </c>
      <c r="N47" s="60" t="s">
        <v>183</v>
      </c>
      <c r="O47" s="64"/>
      <c r="P47" s="46"/>
      <c r="Q47" s="48"/>
      <c r="R47" s="12"/>
      <c r="S47" s="70"/>
      <c r="T47" s="4"/>
      <c r="U47" s="4"/>
      <c r="V47" s="12"/>
      <c r="W47" s="12"/>
      <c r="X47" s="12"/>
      <c r="Y47" s="12"/>
      <c r="Z47" s="12"/>
      <c r="AA47" s="12"/>
      <c r="AB47" s="60"/>
      <c r="AC47" s="64"/>
    </row>
    <row r="48">
      <c r="B48" s="4"/>
      <c r="C48" s="48" t="s">
        <v>137</v>
      </c>
      <c r="D48" s="12" t="s">
        <v>168</v>
      </c>
      <c r="E48" s="53" t="n">
        <v>244.2</v>
      </c>
      <c r="F48" s="4" t="s">
        <v>174</v>
      </c>
      <c r="G48" s="56" t="n">
        <v>0.235</v>
      </c>
      <c r="H48" s="12"/>
      <c r="I48" s="12"/>
      <c r="J48" s="12"/>
      <c r="K48" s="12"/>
      <c r="L48" s="12"/>
      <c r="M48" s="12" t="s">
        <v>33</v>
      </c>
      <c r="N48" s="60" t="s">
        <v>182</v>
      </c>
      <c r="O48" s="64"/>
      <c r="P48" s="46"/>
      <c r="Q48" s="48"/>
      <c r="R48" s="12"/>
      <c r="S48" s="70"/>
      <c r="T48" s="4"/>
      <c r="U48" s="4"/>
      <c r="V48" s="12"/>
      <c r="W48" s="12"/>
      <c r="X48" s="12"/>
      <c r="Y48" s="12"/>
      <c r="Z48" s="12"/>
      <c r="AA48" s="12"/>
      <c r="AB48" s="60"/>
      <c r="AC48" s="64"/>
    </row>
    <row r="49">
      <c r="A49" s="22" t="n">
        <v>21</v>
      </c>
      <c r="B49" s="4" t="s">
        <v>21</v>
      </c>
      <c r="C49" s="48"/>
      <c r="D49" s="12"/>
      <c r="E49" s="53"/>
      <c r="F49" s="4"/>
      <c r="G49" s="4"/>
      <c r="H49" s="12"/>
      <c r="I49" s="12"/>
      <c r="J49" s="12"/>
      <c r="K49" s="12"/>
      <c r="L49" s="12"/>
      <c r="M49" s="12"/>
      <c r="N49" s="60"/>
      <c r="O49" s="64"/>
      <c r="P49" s="46"/>
      <c r="Q49" s="48"/>
      <c r="R49" s="12"/>
      <c r="S49" s="70"/>
      <c r="T49" s="4"/>
      <c r="U49" s="4"/>
      <c r="V49" s="12"/>
      <c r="W49" s="12"/>
      <c r="X49" s="12"/>
      <c r="Y49" s="12"/>
      <c r="Z49" s="12"/>
      <c r="AA49" s="12"/>
      <c r="AB49" s="60"/>
      <c r="AC49" s="64"/>
    </row>
    <row r="50">
      <c r="A50" s="22" t="n">
        <v>22</v>
      </c>
      <c r="B50" s="4" t="s">
        <v>108</v>
      </c>
      <c r="C50" s="48" t="s">
        <v>138</v>
      </c>
      <c r="D50" s="12" t="s">
        <v>169</v>
      </c>
      <c r="E50" s="53" t="n">
        <v>400</v>
      </c>
      <c r="F50" s="4" t="s">
        <v>173</v>
      </c>
      <c r="G50" s="56" t="n">
        <v>0.2542</v>
      </c>
      <c r="H50" s="12"/>
      <c r="I50" s="12"/>
      <c r="J50" s="12" t="s">
        <v>33</v>
      </c>
      <c r="K50" s="12"/>
      <c r="L50" s="12"/>
      <c r="M50" s="12"/>
      <c r="N50" s="60" t="n">
        <v>36.1955716543115</v>
      </c>
      <c r="O50" s="64" t="n">
        <v>-119.963543412638</v>
      </c>
      <c r="P50" s="46"/>
      <c r="Q50" s="48"/>
      <c r="R50" s="12"/>
      <c r="S50" s="70"/>
      <c r="T50" s="4"/>
      <c r="U50" s="4"/>
      <c r="V50" s="12"/>
      <c r="W50" s="12"/>
      <c r="X50" s="12"/>
      <c r="Y50" s="12"/>
      <c r="Z50" s="12"/>
      <c r="AA50" s="12"/>
      <c r="AB50" s="60"/>
      <c r="AC50" s="64"/>
    </row>
    <row r="51">
      <c r="B51" s="4"/>
      <c r="C51" s="48" t="s">
        <v>139</v>
      </c>
      <c r="D51" s="12" t="s">
        <v>170</v>
      </c>
      <c r="E51" s="53" t="n">
        <v>400</v>
      </c>
      <c r="F51" s="4" t="s">
        <v>173</v>
      </c>
      <c r="G51" s="56" t="n">
        <v>0.2542</v>
      </c>
      <c r="H51" s="12"/>
      <c r="I51" s="12"/>
      <c r="J51" s="12" t="s">
        <v>33</v>
      </c>
      <c r="K51" s="12"/>
      <c r="L51" s="12"/>
      <c r="M51" s="12"/>
      <c r="N51" s="60" t="n">
        <v>36.1423556387946</v>
      </c>
      <c r="O51" s="64" t="n">
        <v>-119.927245413484</v>
      </c>
      <c r="P51" s="46"/>
      <c r="Q51" s="48"/>
      <c r="R51" s="12"/>
      <c r="S51" s="70"/>
      <c r="T51" s="4"/>
      <c r="U51" s="4"/>
      <c r="V51" s="12"/>
      <c r="W51" s="12"/>
      <c r="X51" s="12"/>
      <c r="Y51" s="12"/>
      <c r="Z51" s="12"/>
      <c r="AA51" s="12"/>
      <c r="AB51" s="60"/>
      <c r="AC51" s="64"/>
    </row>
    <row r="52">
      <c r="A52" s="22" t="n">
        <v>23</v>
      </c>
      <c r="B52" s="4" t="s">
        <v>22</v>
      </c>
      <c r="C52" s="48"/>
      <c r="D52" s="12"/>
      <c r="E52" s="53"/>
      <c r="F52" s="4"/>
      <c r="G52" s="4"/>
      <c r="H52" s="12"/>
      <c r="I52" s="12"/>
      <c r="J52" s="12"/>
      <c r="K52" s="12"/>
      <c r="L52" s="12"/>
      <c r="M52" s="12"/>
      <c r="N52" s="60"/>
      <c r="O52" s="64"/>
      <c r="P52" s="46"/>
      <c r="Q52" s="48"/>
      <c r="R52" s="12"/>
      <c r="S52" s="70"/>
      <c r="T52" s="4"/>
      <c r="U52" s="4"/>
      <c r="V52" s="12"/>
      <c r="W52" s="12"/>
      <c r="X52" s="12"/>
      <c r="Y52" s="12"/>
      <c r="Z52" s="12"/>
      <c r="AA52" s="12"/>
      <c r="AB52" s="60"/>
      <c r="AC52" s="64"/>
    </row>
    <row r="53">
      <c r="A53" s="22" t="s">
        <v>105</v>
      </c>
      <c r="B53" s="5"/>
      <c r="C53" s="49"/>
      <c r="D53" s="13"/>
      <c r="E53" s="54"/>
      <c r="F53" s="5"/>
      <c r="G53" s="5"/>
      <c r="H53" s="13"/>
      <c r="I53" s="13"/>
      <c r="J53" s="13"/>
      <c r="K53" s="13"/>
      <c r="L53" s="13"/>
      <c r="M53" s="13"/>
      <c r="N53" s="62"/>
      <c r="O53" s="66"/>
      <c r="P53" s="12"/>
      <c r="Q53" s="49"/>
      <c r="R53" s="13"/>
      <c r="S53" s="71"/>
      <c r="T53" s="5"/>
      <c r="U53" s="5"/>
      <c r="V53" s="13"/>
      <c r="W53" s="13"/>
      <c r="X53" s="13"/>
      <c r="Y53" s="13"/>
      <c r="Z53" s="13"/>
      <c r="AA53" s="13"/>
      <c r="AB53" s="62"/>
      <c r="AC53" s="66"/>
    </row>
    <row r="54">
      <c r="A54" s="22"/>
      <c r="B54" s="7"/>
      <c r="C54" s="25"/>
      <c r="D54" s="46"/>
      <c r="E54" s="22"/>
      <c r="F54" s="7"/>
      <c r="G54" s="7"/>
      <c r="L54" s="7"/>
      <c r="M54" s="7"/>
      <c r="P54" s="7"/>
      <c r="Q54" s="25"/>
      <c r="R54" s="22"/>
      <c r="S54" s="72"/>
      <c r="T54" s="7"/>
      <c r="U54" s="7"/>
      <c r="Z54" s="7"/>
      <c r="AA54" s="7"/>
    </row>
    <row r="55">
      <c r="A55" s="22"/>
      <c r="B55" s="7"/>
      <c r="C55" s="25"/>
      <c r="D55" s="46"/>
      <c r="E55" s="22"/>
      <c r="F55" s="7"/>
      <c r="G55" s="7"/>
      <c r="L55" s="7"/>
      <c r="M55" s="7"/>
      <c r="P55" s="7"/>
      <c r="Q55" s="25"/>
      <c r="R55" s="22"/>
      <c r="S55" s="72"/>
      <c r="T55" s="7"/>
      <c r="U55" s="7"/>
      <c r="Z55" s="7"/>
      <c r="AA55" s="7"/>
    </row>
    <row r="56">
      <c r="B56" s="7"/>
      <c r="C56" s="25"/>
      <c r="D56" s="46"/>
      <c r="E56" s="22"/>
      <c r="F56" s="7" t="s">
        <v>175</v>
      </c>
      <c r="G56" s="7"/>
      <c r="H56" s="21" t="n">
        <f>SUMIF(H5:H52,"=x",$E$5:$E$52)</f>
        <v>1415.9</v>
      </c>
      <c r="I56" s="21" t="n">
        <f>SUMIF(I5:I52,"=x",$E$5:$E$52)</f>
        <v>3866.8</v>
      </c>
      <c r="J56" s="21" t="n">
        <f>SUMIF(J5:J52,"=x",$E$5:$E$52)</f>
        <v>2655.3</v>
      </c>
      <c r="K56" s="21" t="n">
        <f>SUMIF(K5:K52,"=x",$E$5:$E$52)</f>
        <v>4024.2</v>
      </c>
      <c r="L56" s="21" t="n">
        <f>SUMIF(L5:L52,"=x",$E$5:$E$52)</f>
        <v>1889.4</v>
      </c>
      <c r="M56" s="21" t="n">
        <f>SUMIF(M5:M52,"=x",$E$5:$E$52)</f>
        <v>2882.3999999999996</v>
      </c>
      <c r="N56" s="21"/>
      <c r="O56" s="21"/>
      <c r="P56" s="21"/>
      <c r="Q56" s="68"/>
      <c r="R56" s="67"/>
      <c r="S56" s="73"/>
      <c r="T56" s="21"/>
      <c r="U56" s="21"/>
      <c r="V56" s="21" t="n">
        <f>SUMIF(V5:V52,"=x",$S$5:$S$52)</f>
        <v>1379</v>
      </c>
      <c r="W56" s="21" t="n">
        <f>SUMIF(W5:W52,"=x",$S$5:$S$52)</f>
        <v>3989</v>
      </c>
      <c r="X56" s="21" t="n">
        <f>SUMIF(X5:X52,"=x",$S$5:$S$52)</f>
        <v>1471.7</v>
      </c>
      <c r="Y56" s="21" t="n">
        <f>SUMIF(Y5:Y52,"=x",$S$5:$S$52)</f>
        <v>3989</v>
      </c>
      <c r="Z56" s="21" t="n">
        <f>SUMIF(Z5:Z52,"=x",$S$5:$S$52)</f>
        <v>1679</v>
      </c>
      <c r="AA56" s="21" t="n">
        <f>SUMIF(AA5:AA52,"=x",$S$5:$S$52)</f>
        <v>1484</v>
      </c>
    </row>
    <row r="57">
      <c r="B57" s="7"/>
      <c r="C57" s="25"/>
      <c r="D57" s="46"/>
      <c r="E57" s="22"/>
      <c r="F57" s="7" t="s">
        <v>176</v>
      </c>
      <c r="G57" s="7"/>
      <c r="H57" s="21" t="n">
        <f>V56</f>
        <v>1379</v>
      </c>
      <c r="I57" s="21" t="n">
        <f>W56</f>
        <v>3989</v>
      </c>
      <c r="J57" s="21" t="n">
        <f>X56</f>
        <v>1471.7</v>
      </c>
      <c r="K57" s="21" t="n">
        <f>Y56</f>
        <v>3989</v>
      </c>
      <c r="L57" s="21" t="n">
        <f>Z56</f>
        <v>1679</v>
      </c>
      <c r="M57" s="21" t="n">
        <f>AA56</f>
        <v>1484</v>
      </c>
      <c r="N57" s="21"/>
      <c r="O57" s="21"/>
      <c r="P57" s="67"/>
      <c r="Q57" s="68"/>
      <c r="R57" s="67"/>
      <c r="S57" s="73"/>
      <c r="T57" s="21"/>
      <c r="U57" s="21"/>
      <c r="V57" s="21"/>
      <c r="W57" s="21"/>
      <c r="X57" s="21"/>
      <c r="Y57" s="21"/>
      <c r="Z57" s="67"/>
      <c r="AA57" s="67"/>
    </row>
    <row r="58">
      <c r="B58" s="7"/>
      <c r="C58" s="25"/>
      <c r="D58" s="46"/>
      <c r="E58" s="22"/>
      <c r="F58" s="7" t="s">
        <v>177</v>
      </c>
      <c r="G58" s="7"/>
      <c r="H58" s="21" t="n">
        <f>H57+H56</f>
        <v>2794.9</v>
      </c>
      <c r="I58" s="21" t="n">
        <f>I57+I56</f>
        <v>7855.8</v>
      </c>
      <c r="J58" s="21" t="n">
        <f>J57+J56</f>
        <v>4127</v>
      </c>
      <c r="K58" s="21" t="n">
        <f>K57+K56</f>
        <v>8013.2</v>
      </c>
      <c r="L58" s="21" t="n">
        <f>L57+L56</f>
        <v>3568.4</v>
      </c>
      <c r="M58" s="21" t="n">
        <f>M57+M56</f>
        <v>4366.4</v>
      </c>
      <c r="N58" s="21"/>
      <c r="O58" s="21"/>
      <c r="P58" s="21"/>
      <c r="Q58" s="68"/>
      <c r="R58" s="67"/>
      <c r="S58" s="73"/>
      <c r="T58" s="21"/>
      <c r="U58" s="21"/>
      <c r="V58" s="21"/>
      <c r="W58" s="21"/>
      <c r="X58" s="21"/>
      <c r="Y58" s="21"/>
      <c r="Z58" s="21"/>
      <c r="AA58" s="21"/>
    </row>
    <row r="59">
      <c r="B59" s="7"/>
      <c r="C59" s="25"/>
      <c r="D59" s="46"/>
      <c r="E59" s="22"/>
      <c r="G59" s="7"/>
      <c r="H59" s="58"/>
      <c r="I59" s="58"/>
      <c r="J59" s="58"/>
      <c r="K59" s="58"/>
      <c r="L59" s="58"/>
      <c r="M59" s="58"/>
      <c r="P59" s="7"/>
      <c r="Q59" s="25"/>
      <c r="R59" s="22"/>
      <c r="S59" s="72"/>
      <c r="T59" s="7"/>
      <c r="U59" s="7"/>
      <c r="Z59" s="7"/>
      <c r="AA59" s="7"/>
    </row>
    <row r="60">
      <c r="B60" s="7"/>
      <c r="C60" s="25"/>
      <c r="D60" s="46"/>
      <c r="E60" s="22"/>
      <c r="F60" s="7"/>
      <c r="G60" s="7"/>
      <c r="L60" s="7"/>
      <c r="M60" s="7"/>
      <c r="P60" s="7"/>
      <c r="Q60" s="25"/>
      <c r="R60" s="22"/>
      <c r="S60" s="72"/>
      <c r="T60" s="7"/>
      <c r="U60" s="7"/>
      <c r="Z60" s="7"/>
      <c r="AA60" s="7"/>
    </row>
    <row r="61">
      <c r="B61" s="7"/>
      <c r="C61" s="25"/>
      <c r="D61" s="46"/>
      <c r="E61" s="22"/>
      <c r="F61" s="7"/>
      <c r="G61" s="7"/>
      <c r="L61" s="7"/>
      <c r="M61" s="7"/>
      <c r="P61" s="7"/>
      <c r="Q61" s="25"/>
      <c r="R61" s="22"/>
      <c r="S61" s="72"/>
      <c r="T61" s="7"/>
      <c r="U61" s="7"/>
      <c r="Z61" s="7"/>
      <c r="AA61" s="7"/>
    </row>
    <row r="62">
      <c r="B62" s="7"/>
      <c r="C62" s="25"/>
      <c r="D62" s="46"/>
      <c r="E62" s="22"/>
      <c r="F62" s="7"/>
      <c r="L62" s="7"/>
      <c r="M62" s="7"/>
      <c r="P62" s="7"/>
      <c r="Q62" s="25"/>
      <c r="R62" s="22"/>
      <c r="S62" s="72"/>
      <c r="T62" s="7"/>
      <c r="U62" s="7"/>
      <c r="Z62" s="7"/>
      <c r="AA62" s="7"/>
    </row>
    <row r="63">
      <c r="B63" s="7"/>
      <c r="C63" s="25"/>
      <c r="D63" s="46"/>
      <c r="E63" s="22"/>
      <c r="H63" s="21"/>
      <c r="I63" s="21"/>
      <c r="J63" s="21"/>
      <c r="K63" s="21"/>
      <c r="L63" s="21"/>
      <c r="M63" s="21"/>
      <c r="P63" s="7"/>
      <c r="Q63" s="25"/>
      <c r="R63" s="22"/>
      <c r="S63" s="72"/>
      <c r="T63" s="7"/>
      <c r="U63" s="7"/>
      <c r="Z63" s="7"/>
      <c r="AA63" s="7"/>
    </row>
    <row r="64">
      <c r="B64" s="7"/>
      <c r="C64" s="25"/>
      <c r="D64" s="46"/>
      <c r="E64" s="22"/>
      <c r="H64" s="21"/>
      <c r="I64" s="21"/>
      <c r="J64" s="21"/>
      <c r="K64" s="21"/>
      <c r="L64" s="21"/>
      <c r="M64" s="21"/>
      <c r="P64" s="7"/>
      <c r="Q64" s="25"/>
      <c r="R64" s="22"/>
      <c r="S64" s="72"/>
      <c r="T64" s="7"/>
      <c r="U64" s="7"/>
      <c r="Z64" s="7"/>
      <c r="AA64" s="7"/>
    </row>
    <row r="65">
      <c r="B65" s="7"/>
      <c r="C65" s="25"/>
      <c r="D65" s="46"/>
      <c r="E65" s="22"/>
      <c r="L65" s="7"/>
      <c r="M65" s="7"/>
      <c r="P65" s="7"/>
      <c r="Q65" s="25"/>
      <c r="R65" s="22"/>
      <c r="S65" s="72"/>
      <c r="T65" s="7"/>
      <c r="U65" s="7"/>
      <c r="Z65" s="7"/>
      <c r="AA65" s="7"/>
    </row>
    <row r="66">
      <c r="B66" s="7"/>
      <c r="C66" s="25"/>
      <c r="D66" s="46"/>
      <c r="E66" s="22"/>
      <c r="L66" s="7"/>
      <c r="M66" s="7"/>
      <c r="P66" s="7"/>
      <c r="Q66" s="25"/>
      <c r="R66" s="22"/>
      <c r="S66" s="72"/>
      <c r="T66" s="7"/>
      <c r="U66" s="7"/>
      <c r="Z66" s="7"/>
      <c r="AA66" s="7"/>
    </row>
    <row r="67">
      <c r="B67" s="7"/>
      <c r="C67" s="25"/>
      <c r="D67" s="46"/>
      <c r="E67" s="22"/>
      <c r="L67" s="7"/>
      <c r="M67" s="7"/>
      <c r="P67" s="7"/>
      <c r="Q67" s="25"/>
      <c r="R67" s="22"/>
      <c r="S67" s="72"/>
      <c r="T67" s="7"/>
      <c r="U67" s="7"/>
      <c r="Z67" s="7"/>
      <c r="AA67" s="7"/>
    </row>
    <row r="69">
      <c r="F69" s="7"/>
      <c r="G69" s="7"/>
    </row>
    <row r="70">
      <c r="F70" s="7"/>
      <c r="G70" s="7"/>
    </row>
    <row r="71">
      <c r="F71" s="7"/>
      <c r="G71" s="7"/>
    </row>
    <row r="72">
      <c r="F72" s="7"/>
      <c r="G72" s="7"/>
    </row>
    <row r="73">
      <c r="F73" s="7"/>
      <c r="G73" s="7"/>
    </row>
    <row r="74">
      <c r="F74" s="7"/>
      <c r="G74" s="7"/>
    </row>
    <row r="75">
      <c r="F75" s="7"/>
      <c r="G75" s="7"/>
    </row>
  </sheetData>
  <mergeCells>
    <mergeCell ref="A3:A4"/>
    <mergeCell ref="Q3:Q4"/>
    <mergeCell ref="V3:V4"/>
    <mergeCell ref="H3:H4"/>
    <mergeCell ref="I3:I4"/>
    <mergeCell ref="J3:J4"/>
    <mergeCell ref="AD24:AF24"/>
    <mergeCell ref="Y3:Y4"/>
    <mergeCell ref="Z3:Z4"/>
    <mergeCell ref="AA3:AA4"/>
    <mergeCell ref="AB3:AC3"/>
    <mergeCell ref="C2:O2"/>
    <mergeCell ref="Q2:AC2"/>
    <mergeCell ref="S3:S4"/>
    <mergeCell ref="E3:E4"/>
    <mergeCell ref="D3:D4"/>
    <mergeCell ref="X3:X4"/>
    <mergeCell ref="U3:U4"/>
    <mergeCell ref="N3:O3"/>
    <mergeCell ref="C3:C4"/>
    <mergeCell ref="G3:G4"/>
    <mergeCell ref="K3:K4"/>
    <mergeCell ref="W3:W4"/>
    <mergeCell ref="M3:M4"/>
    <mergeCell ref="R3:R4"/>
    <mergeCell ref="L3:L4"/>
  </mergeCells>
  <pageMargins bottom="0.75" footer="0.3" header="0.3" left="0.6999999999999998" right="0.6999999999999998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X70"/>
  <sheetViews>
    <sheetView zoomScale="100" topLeftCell="A19" workbookViewId="0" showGridLines="true" showRowColHeaders="true" view="normal">
      <selection activeCell="M57" sqref="M57:M57"/>
    </sheetView>
  </sheetViews>
  <sheetFormatPr customHeight="false" defaultColWidth="9.28125" defaultRowHeight="15"/>
  <cols>
    <col min="2" max="2" bestFit="false" customWidth="true" width="15.140625" hidden="false" outlineLevel="0"/>
    <col min="3" max="3" bestFit="false" customWidth="true" width="19.57421875" hidden="false" outlineLevel="0"/>
    <col min="4" max="4" bestFit="false" customWidth="true" width="10.28125" hidden="false" outlineLevel="0"/>
    <col min="5" max="5" bestFit="false" customWidth="true" width="11.8515625" hidden="false" outlineLevel="0"/>
    <col min="6" max="6" bestFit="false" customWidth="true" width="15.00390625" hidden="false" outlineLevel="0"/>
    <col min="7" max="7" bestFit="false" customWidth="true" width="9.28125" hidden="false" outlineLevel="0"/>
    <col min="8" max="8" bestFit="false" customWidth="true" width="9.140625" hidden="false" outlineLevel="0"/>
    <col min="9" max="12" bestFit="false" customWidth="true" width="5.7109375" hidden="false" outlineLevel="0"/>
    <col min="13" max="13" bestFit="false" customWidth="true" width="7.28125" hidden="false" outlineLevel="0"/>
    <col min="14" max="14" bestFit="false" customWidth="true" width="6.57421875" hidden="false" outlineLevel="0"/>
    <col min="15" max="17" bestFit="false" customWidth="true" width="9.8515625" hidden="false" outlineLevel="0"/>
    <col min="18" max="18" bestFit="false" customWidth="true" width="10.421875" hidden="false" outlineLevel="0"/>
  </cols>
  <sheetData>
    <row r="1">
      <c r="B1" s="76" t="s">
        <v>229</v>
      </c>
      <c r="C1" s="77" t="s">
        <v>234</v>
      </c>
      <c r="D1" s="78" t="s">
        <v>270</v>
      </c>
      <c r="E1" s="79"/>
      <c r="F1" s="76"/>
    </row>
    <row r="2">
      <c r="B2" s="76"/>
      <c r="C2" s="76" t="s">
        <v>235</v>
      </c>
      <c r="D2" s="78" t="s">
        <v>271</v>
      </c>
      <c r="E2" s="79"/>
      <c r="F2" s="76"/>
    </row>
    <row r="3">
      <c r="J3" s="31"/>
      <c r="K3" s="31"/>
      <c r="O3" s="31"/>
      <c r="P3" s="31"/>
      <c r="Q3" s="31"/>
      <c r="R3" s="31"/>
    </row>
    <row r="4">
      <c r="C4" s="8" t="s">
        <v>236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>
      <c r="A5" s="46" t="s">
        <v>228</v>
      </c>
      <c r="B5" s="1" t="s">
        <v>0</v>
      </c>
      <c r="C5" s="42" t="s">
        <v>46</v>
      </c>
      <c r="D5" s="50" t="s">
        <v>140</v>
      </c>
      <c r="E5" s="9" t="s">
        <v>171</v>
      </c>
      <c r="F5" s="55"/>
      <c r="G5" s="15" t="s">
        <v>302</v>
      </c>
      <c r="H5" s="42" t="s">
        <v>178</v>
      </c>
      <c r="I5" s="20" t="n">
        <v>0.2</v>
      </c>
      <c r="J5" s="20" t="s">
        <v>34</v>
      </c>
      <c r="K5" s="20" t="s">
        <v>35</v>
      </c>
      <c r="L5" s="20" t="s">
        <v>36</v>
      </c>
      <c r="M5" s="20" t="s">
        <v>179</v>
      </c>
      <c r="N5" s="20" t="s">
        <v>180</v>
      </c>
      <c r="O5" s="9" t="s">
        <v>92</v>
      </c>
      <c r="P5" s="15"/>
      <c r="Q5" s="15"/>
      <c r="R5" s="17"/>
      <c r="S5" s="7" t="s">
        <v>315</v>
      </c>
    </row>
    <row r="6">
      <c r="A6" s="46"/>
      <c r="B6" s="2"/>
      <c r="C6" s="42" t="s">
        <v>46</v>
      </c>
      <c r="D6" s="10"/>
      <c r="E6" s="51"/>
      <c r="F6" s="16" t="s">
        <v>172</v>
      </c>
      <c r="G6" s="80"/>
      <c r="H6" s="42"/>
      <c r="I6" s="57"/>
      <c r="J6" s="57"/>
      <c r="K6" s="57"/>
      <c r="L6" s="57"/>
      <c r="M6" s="57"/>
      <c r="N6" s="57"/>
      <c r="O6" s="32" t="s">
        <v>304</v>
      </c>
      <c r="P6" s="32" t="s">
        <v>312</v>
      </c>
      <c r="Q6" s="84" t="s">
        <v>313</v>
      </c>
      <c r="R6" s="63" t="s">
        <v>314</v>
      </c>
    </row>
    <row r="7">
      <c r="A7" s="22" t="n">
        <v>1</v>
      </c>
      <c r="B7" s="4" t="s">
        <v>230</v>
      </c>
      <c r="C7" s="48" t="s">
        <v>237</v>
      </c>
      <c r="D7" s="12" t="s">
        <v>272</v>
      </c>
      <c r="E7" s="53" t="n">
        <v>406.5</v>
      </c>
      <c r="F7" s="4" t="s">
        <v>270</v>
      </c>
      <c r="G7" s="53" t="n">
        <v>13</v>
      </c>
      <c r="H7" s="56" t="n">
        <v>0.2356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60" t="n">
        <v>35.486</v>
      </c>
      <c r="P7" s="60" t="n">
        <v>36.921</v>
      </c>
      <c r="Q7" s="85" t="n">
        <v>-120.133</v>
      </c>
      <c r="R7" s="64" t="n">
        <v>-118.954</v>
      </c>
    </row>
    <row r="8">
      <c r="B8" s="4"/>
      <c r="C8" s="48" t="s">
        <v>238</v>
      </c>
      <c r="D8" s="12" t="s">
        <v>273</v>
      </c>
      <c r="E8" s="53" t="n">
        <v>461.9</v>
      </c>
      <c r="F8" s="4" t="s">
        <v>270</v>
      </c>
      <c r="G8" s="53" t="n">
        <v>15</v>
      </c>
      <c r="H8" s="56" t="n">
        <v>0.2363</v>
      </c>
      <c r="I8" s="12"/>
      <c r="J8" s="12"/>
      <c r="K8" s="12" t="s">
        <v>33</v>
      </c>
      <c r="L8" s="12"/>
      <c r="M8" s="12"/>
      <c r="N8" s="12"/>
      <c r="O8" s="60" t="n">
        <v>36.516</v>
      </c>
      <c r="P8" s="64" t="n">
        <v>37.86</v>
      </c>
      <c r="Q8" s="85" t="n">
        <v>-120.928</v>
      </c>
      <c r="R8" s="64" t="n">
        <v>-120.215</v>
      </c>
      <c r="S8" s="7" t="s">
        <v>316</v>
      </c>
    </row>
    <row r="9">
      <c r="B9" s="4"/>
      <c r="C9" s="48" t="s">
        <v>239</v>
      </c>
      <c r="D9" s="12" t="s">
        <v>274</v>
      </c>
      <c r="E9" s="53" t="n">
        <v>418.9</v>
      </c>
      <c r="F9" s="4" t="s">
        <v>270</v>
      </c>
      <c r="G9" s="53" t="n">
        <v>5</v>
      </c>
      <c r="H9" s="56" t="n">
        <v>0.2356</v>
      </c>
      <c r="I9" s="12"/>
      <c r="J9" s="12"/>
      <c r="K9" s="12" t="s">
        <v>33</v>
      </c>
      <c r="L9" s="12"/>
      <c r="M9" s="12"/>
      <c r="N9" s="12"/>
      <c r="O9" s="61" t="n">
        <v>37.484</v>
      </c>
      <c r="P9" s="65" t="n">
        <v>38.518</v>
      </c>
      <c r="Q9" s="61" t="n">
        <v>-121.732</v>
      </c>
      <c r="R9" s="64" t="n">
        <v>-120.991</v>
      </c>
    </row>
    <row r="10">
      <c r="B10" s="4"/>
      <c r="C10" s="48" t="s">
        <v>240</v>
      </c>
      <c r="D10" s="12" t="s">
        <v>275</v>
      </c>
      <c r="E10" s="53" t="n">
        <v>530.1</v>
      </c>
      <c r="F10" s="4" t="s">
        <v>270</v>
      </c>
      <c r="G10" s="53" t="n">
        <v>1</v>
      </c>
      <c r="H10" s="56" t="n">
        <v>0.2356</v>
      </c>
      <c r="I10" s="12"/>
      <c r="J10" s="12"/>
      <c r="K10" s="12" t="s">
        <v>33</v>
      </c>
      <c r="L10" s="12"/>
      <c r="M10" s="12"/>
      <c r="N10" s="12"/>
      <c r="O10" s="60" t="n">
        <v>38.671</v>
      </c>
      <c r="P10" s="64" t="n">
        <v>39.096</v>
      </c>
      <c r="Q10" s="60" t="n">
        <v>-122.031</v>
      </c>
      <c r="R10" s="64" t="n">
        <v>-121.065</v>
      </c>
    </row>
    <row r="11">
      <c r="B11" s="4"/>
      <c r="C11" s="48" t="s">
        <v>241</v>
      </c>
      <c r="D11" s="12" t="s">
        <v>276</v>
      </c>
      <c r="E11" s="53" t="n">
        <v>387.9</v>
      </c>
      <c r="F11" s="4" t="s">
        <v>270</v>
      </c>
      <c r="G11" s="53" t="n">
        <v>2</v>
      </c>
      <c r="H11" s="56" t="n">
        <v>0.2356</v>
      </c>
      <c r="I11" s="12"/>
      <c r="J11" s="12"/>
      <c r="K11" s="12" t="s">
        <v>33</v>
      </c>
      <c r="L11" s="12"/>
      <c r="M11" s="12"/>
      <c r="N11" s="12"/>
      <c r="O11" s="60" t="n">
        <v>39.119</v>
      </c>
      <c r="P11" s="64" t="n">
        <v>39.624</v>
      </c>
      <c r="Q11" s="60" t="n">
        <v>-122.332</v>
      </c>
      <c r="R11" s="64" t="n">
        <v>-121.396</v>
      </c>
    </row>
    <row r="12">
      <c r="B12" s="4"/>
      <c r="C12" s="48" t="s">
        <v>242</v>
      </c>
      <c r="D12" s="12" t="s">
        <v>277</v>
      </c>
      <c r="E12" s="53" t="n">
        <v>174.1</v>
      </c>
      <c r="F12" s="4" t="s">
        <v>270</v>
      </c>
      <c r="G12" s="53" t="n">
        <v>9</v>
      </c>
      <c r="H12" s="56" t="n">
        <v>0.2356</v>
      </c>
      <c r="I12" s="12"/>
      <c r="J12" s="12"/>
      <c r="K12" s="12" t="s">
        <v>33</v>
      </c>
      <c r="L12" s="12"/>
      <c r="M12" s="12"/>
      <c r="N12" s="12" t="s">
        <v>33</v>
      </c>
      <c r="O12" s="60" t="n">
        <v>35.011</v>
      </c>
      <c r="P12" s="64" t="n">
        <v>35.452</v>
      </c>
      <c r="Q12" s="60" t="n">
        <v>-119.676</v>
      </c>
      <c r="R12" s="64" t="n">
        <v>-118.744</v>
      </c>
    </row>
    <row r="13">
      <c r="B13" s="4"/>
      <c r="C13" s="48" t="s">
        <v>243</v>
      </c>
      <c r="D13" s="12" t="s">
        <v>278</v>
      </c>
      <c r="E13" s="53" t="n">
        <v>457.4</v>
      </c>
      <c r="F13" s="4" t="s">
        <v>270</v>
      </c>
      <c r="G13" s="53" t="n">
        <v>6</v>
      </c>
      <c r="H13" s="56" t="n">
        <v>0.2356</v>
      </c>
      <c r="I13" s="12"/>
      <c r="J13" s="12"/>
      <c r="K13" s="12" t="s">
        <v>33</v>
      </c>
      <c r="L13" s="12"/>
      <c r="M13" s="12"/>
      <c r="N13" s="12"/>
      <c r="O13" s="60" t="n">
        <v>39.68</v>
      </c>
      <c r="P13" s="64" t="n">
        <v>40.572</v>
      </c>
      <c r="Q13" s="60" t="n">
        <v>-122.591</v>
      </c>
      <c r="R13" s="64" t="n">
        <v>-121.769</v>
      </c>
    </row>
    <row r="14">
      <c r="B14" s="4"/>
      <c r="C14" s="48" t="s">
        <v>244</v>
      </c>
      <c r="D14" s="12"/>
      <c r="E14" s="53" t="n">
        <v>132.9</v>
      </c>
      <c r="F14" s="4"/>
      <c r="G14" s="53" t="n">
        <v>22</v>
      </c>
      <c r="H14" s="56" t="n">
        <v>0.2356</v>
      </c>
      <c r="I14" s="12"/>
      <c r="J14" s="12"/>
      <c r="K14" s="12"/>
      <c r="L14" s="12"/>
      <c r="M14" s="12"/>
      <c r="N14" s="12"/>
      <c r="O14" s="60" t="s">
        <v>305</v>
      </c>
      <c r="P14" s="64"/>
      <c r="Q14" s="60"/>
      <c r="R14" s="64"/>
    </row>
    <row r="15">
      <c r="B15" s="4"/>
      <c r="C15" s="48" t="s">
        <v>245</v>
      </c>
      <c r="D15" s="12"/>
      <c r="E15" s="53" t="n">
        <v>26.1</v>
      </c>
      <c r="F15" s="4"/>
      <c r="G15" s="53" t="n">
        <v>21</v>
      </c>
      <c r="H15" s="56" t="n">
        <v>0.2557</v>
      </c>
      <c r="I15" s="12"/>
      <c r="J15" s="12"/>
      <c r="K15" s="12"/>
      <c r="L15" s="12"/>
      <c r="M15" s="12"/>
      <c r="N15" s="12"/>
      <c r="O15" s="60" t="s">
        <v>305</v>
      </c>
      <c r="P15" s="64"/>
      <c r="Q15" s="60"/>
      <c r="R15" s="64"/>
      <c r="S15" s="81"/>
    </row>
    <row r="16">
      <c r="B16" s="4"/>
      <c r="C16" s="48" t="s">
        <v>246</v>
      </c>
      <c r="D16" s="12" t="s">
        <v>279</v>
      </c>
      <c r="E16" s="53" t="n">
        <v>165.2</v>
      </c>
      <c r="F16" s="4" t="s">
        <v>271</v>
      </c>
      <c r="G16" s="53" t="n">
        <v>2</v>
      </c>
      <c r="H16" s="56" t="n">
        <v>0.2037</v>
      </c>
      <c r="I16" s="12"/>
      <c r="J16" s="12"/>
      <c r="K16" s="12" t="s">
        <v>33</v>
      </c>
      <c r="L16" s="12"/>
      <c r="M16" s="12"/>
      <c r="N16" s="12" t="s">
        <v>33</v>
      </c>
      <c r="O16" s="60" t="n">
        <v>36.237</v>
      </c>
      <c r="P16" s="64" t="n">
        <v>36.888</v>
      </c>
      <c r="Q16" s="60" t="n">
        <v>-119.919</v>
      </c>
      <c r="R16" s="64" t="n">
        <v>-119.047</v>
      </c>
    </row>
    <row r="17">
      <c r="B17" s="4"/>
      <c r="C17" s="48" t="s">
        <v>247</v>
      </c>
      <c r="D17" s="12" t="s">
        <v>280</v>
      </c>
      <c r="E17" s="53" t="n">
        <v>544.8</v>
      </c>
      <c r="F17" s="4" t="s">
        <v>271</v>
      </c>
      <c r="G17" s="53" t="n">
        <v>5</v>
      </c>
      <c r="H17" s="56" t="n">
        <v>0.2037</v>
      </c>
      <c r="I17" s="12"/>
      <c r="J17" s="12"/>
      <c r="K17" s="12" t="s">
        <v>33</v>
      </c>
      <c r="L17" s="12"/>
      <c r="M17" s="12"/>
      <c r="N17" s="12"/>
      <c r="O17" s="60" t="n">
        <v>37.584</v>
      </c>
      <c r="P17" s="64" t="n">
        <v>38.838</v>
      </c>
      <c r="Q17" s="60" t="n">
        <v>-121.586</v>
      </c>
      <c r="R17" s="64" t="n">
        <v>-120.92</v>
      </c>
    </row>
    <row r="18">
      <c r="B18" s="4" t="s">
        <v>231</v>
      </c>
      <c r="C18" s="48" t="s">
        <v>248</v>
      </c>
      <c r="D18" s="12" t="s">
        <v>281</v>
      </c>
      <c r="E18" s="53" t="n">
        <v>120</v>
      </c>
      <c r="F18" s="4" t="s">
        <v>270</v>
      </c>
      <c r="G18" s="53" t="n">
        <v>7</v>
      </c>
      <c r="H18" s="56" t="n">
        <v>0.2668</v>
      </c>
      <c r="I18" s="12" t="s">
        <v>33</v>
      </c>
      <c r="J18" s="12" t="s">
        <v>33</v>
      </c>
      <c r="K18" s="12" t="s">
        <v>33</v>
      </c>
      <c r="L18" s="12" t="s">
        <v>33</v>
      </c>
      <c r="M18" s="12" t="s">
        <v>33</v>
      </c>
      <c r="N18" s="12" t="s">
        <v>33</v>
      </c>
      <c r="O18" s="60" t="n">
        <v>34.939</v>
      </c>
      <c r="P18" s="64" t="n">
        <v>35.215</v>
      </c>
      <c r="Q18" s="60" t="n">
        <v>-117.999</v>
      </c>
      <c r="R18" s="64" t="n">
        <v>-117.405</v>
      </c>
    </row>
    <row r="19">
      <c r="B19" s="4"/>
      <c r="C19" s="48" t="s">
        <v>249</v>
      </c>
      <c r="D19" s="12" t="s">
        <v>282</v>
      </c>
      <c r="E19" s="53" t="n">
        <v>48.1</v>
      </c>
      <c r="F19" s="4" t="s">
        <v>270</v>
      </c>
      <c r="G19" s="53" t="n">
        <v>9</v>
      </c>
      <c r="H19" s="56" t="n">
        <v>0.2668</v>
      </c>
      <c r="I19" s="12"/>
      <c r="J19" s="12"/>
      <c r="K19" s="12" t="s">
        <v>33</v>
      </c>
      <c r="L19" s="12"/>
      <c r="M19" s="12"/>
      <c r="N19" s="12" t="s">
        <v>33</v>
      </c>
      <c r="O19" s="60" t="n">
        <v>34.939</v>
      </c>
      <c r="P19" s="64" t="n">
        <v>35.135</v>
      </c>
      <c r="Q19" s="60" t="n">
        <v>-117.035</v>
      </c>
      <c r="R19" s="64" t="n">
        <v>-116.716</v>
      </c>
    </row>
    <row r="20">
      <c r="B20" s="4"/>
      <c r="C20" s="48" t="s">
        <v>250</v>
      </c>
      <c r="D20" s="12" t="s">
        <v>283</v>
      </c>
      <c r="E20" s="53" t="n">
        <f>355.1+12.5</f>
        <v>367.6</v>
      </c>
      <c r="F20" s="4" t="s">
        <v>270</v>
      </c>
      <c r="G20" s="53" t="n">
        <v>14</v>
      </c>
      <c r="H20" s="56" t="n">
        <v>0.2668</v>
      </c>
      <c r="I20" s="12"/>
      <c r="J20" s="12"/>
      <c r="K20" s="12" t="s">
        <v>33</v>
      </c>
      <c r="L20" s="12"/>
      <c r="M20" s="12"/>
      <c r="N20" s="12"/>
      <c r="O20" s="60" t="n">
        <v>33.941</v>
      </c>
      <c r="P20" s="64" t="n">
        <v>34.687</v>
      </c>
      <c r="Q20" s="60" t="n">
        <v>-116.682</v>
      </c>
      <c r="R20" s="64" t="n">
        <v>-114.951</v>
      </c>
      <c r="S20" s="7" t="s">
        <v>317</v>
      </c>
    </row>
    <row r="21">
      <c r="B21" s="4"/>
      <c r="C21" s="48" t="s">
        <v>251</v>
      </c>
      <c r="D21" s="12" t="s">
        <v>284</v>
      </c>
      <c r="E21" s="53" t="n">
        <v>433</v>
      </c>
      <c r="F21" s="4" t="s">
        <v>270</v>
      </c>
      <c r="G21" s="53" t="n">
        <v>14</v>
      </c>
      <c r="H21" s="56" t="n">
        <v>0.2668</v>
      </c>
      <c r="I21" s="12"/>
      <c r="J21" s="12"/>
      <c r="K21" s="12" t="s">
        <v>33</v>
      </c>
      <c r="L21" s="12"/>
      <c r="M21" s="12"/>
      <c r="N21" s="12"/>
      <c r="O21" s="61" t="n">
        <v>32.71</v>
      </c>
      <c r="P21" s="65" t="n">
        <v>33.227</v>
      </c>
      <c r="Q21" s="61" t="n">
        <v>-116.332</v>
      </c>
      <c r="R21" s="64" t="n">
        <v>-114.944</v>
      </c>
    </row>
    <row r="22">
      <c r="B22" s="4"/>
      <c r="C22" s="48" t="s">
        <v>244</v>
      </c>
      <c r="D22" s="12"/>
      <c r="E22" s="53" t="n">
        <v>12.5</v>
      </c>
      <c r="F22" s="4"/>
      <c r="G22" s="53" t="n">
        <v>21</v>
      </c>
      <c r="H22" s="56" t="n">
        <v>0.2668</v>
      </c>
      <c r="I22" s="12"/>
      <c r="J22" s="12"/>
      <c r="K22" s="12" t="n">
        <v>1</v>
      </c>
      <c r="L22" s="12"/>
      <c r="M22" s="12"/>
      <c r="N22" s="12"/>
      <c r="O22" s="60" t="s">
        <v>306</v>
      </c>
      <c r="P22" s="64"/>
      <c r="Q22" s="60"/>
      <c r="R22" s="64"/>
    </row>
    <row r="23">
      <c r="A23" s="22"/>
      <c r="B23" s="4"/>
      <c r="C23" s="48" t="s">
        <v>245</v>
      </c>
      <c r="D23" s="12"/>
      <c r="E23" s="53" t="n">
        <v>3</v>
      </c>
      <c r="F23" s="4"/>
      <c r="G23" s="4"/>
      <c r="H23" s="56"/>
      <c r="I23" s="12"/>
      <c r="J23" s="12"/>
      <c r="K23" s="12" t="n">
        <v>1</v>
      </c>
      <c r="L23" s="12"/>
      <c r="M23" s="12"/>
      <c r="N23" s="12"/>
      <c r="O23" s="60" t="s">
        <v>307</v>
      </c>
      <c r="P23" s="64"/>
      <c r="Q23" s="60"/>
      <c r="R23" s="64"/>
    </row>
    <row r="24">
      <c r="A24" s="22"/>
      <c r="B24" s="4"/>
      <c r="C24" s="48" t="s">
        <v>235</v>
      </c>
      <c r="D24" s="12"/>
      <c r="E24" s="53" t="n">
        <v>17.8</v>
      </c>
      <c r="F24" s="4" t="s">
        <v>271</v>
      </c>
      <c r="G24" s="53" t="n">
        <v>5</v>
      </c>
      <c r="H24" s="56" t="n">
        <v>0.228</v>
      </c>
      <c r="I24" s="12" t="n">
        <v>1</v>
      </c>
      <c r="J24" s="12" t="n">
        <v>1</v>
      </c>
      <c r="K24" s="12" t="n">
        <v>1</v>
      </c>
      <c r="L24" s="12" t="n">
        <v>1</v>
      </c>
      <c r="M24" s="12" t="n">
        <v>1</v>
      </c>
      <c r="N24" s="12" t="n">
        <v>1</v>
      </c>
      <c r="O24" s="60" t="s">
        <v>308</v>
      </c>
      <c r="P24" s="64"/>
      <c r="Q24" s="60"/>
      <c r="R24" s="64"/>
      <c r="V24" s="7"/>
      <c r="W24" s="7"/>
      <c r="X24" s="7"/>
    </row>
    <row r="25">
      <c r="A25" s="22"/>
      <c r="B25" s="4"/>
      <c r="C25" s="48" t="s">
        <v>252</v>
      </c>
      <c r="D25" s="12" t="s">
        <v>285</v>
      </c>
      <c r="E25" s="53" t="n">
        <v>115.4</v>
      </c>
      <c r="F25" s="4" t="s">
        <v>271</v>
      </c>
      <c r="G25" s="53" t="n">
        <v>4</v>
      </c>
      <c r="H25" s="56" t="n">
        <v>0.228</v>
      </c>
      <c r="I25" s="12"/>
      <c r="J25" s="12"/>
      <c r="K25" s="12" t="s">
        <v>33</v>
      </c>
      <c r="L25" s="12"/>
      <c r="M25" s="12"/>
      <c r="N25" s="12" t="s">
        <v>33</v>
      </c>
      <c r="O25" s="60" t="n">
        <v>32.683</v>
      </c>
      <c r="P25" s="64" t="n">
        <v>33.162</v>
      </c>
      <c r="Q25" s="60" t="n">
        <v>-115.803</v>
      </c>
      <c r="R25" s="64" t="n">
        <v>-115.105</v>
      </c>
    </row>
    <row r="26">
      <c r="A26" s="22"/>
      <c r="B26" s="4"/>
      <c r="C26" s="48" t="s">
        <v>253</v>
      </c>
      <c r="D26" s="12" t="s">
        <v>286</v>
      </c>
      <c r="E26" s="53" t="n">
        <v>380</v>
      </c>
      <c r="F26" s="4" t="s">
        <v>271</v>
      </c>
      <c r="G26" s="53" t="n">
        <v>10</v>
      </c>
      <c r="H26" s="56" t="n">
        <v>0.228</v>
      </c>
      <c r="I26" s="12"/>
      <c r="J26" s="12"/>
      <c r="K26" s="12" t="s">
        <v>33</v>
      </c>
      <c r="L26" s="12"/>
      <c r="M26" s="12"/>
      <c r="N26" s="12"/>
      <c r="O26" s="60" t="n">
        <v>34.455</v>
      </c>
      <c r="P26" s="64" t="n">
        <v>35.069</v>
      </c>
      <c r="Q26" s="60" t="n">
        <v>-118.216</v>
      </c>
      <c r="R26" s="64" t="n">
        <v>-116.871</v>
      </c>
    </row>
    <row r="27">
      <c r="A27" s="22"/>
      <c r="B27" s="4" t="s">
        <v>232</v>
      </c>
      <c r="C27" s="48" t="s">
        <v>254</v>
      </c>
      <c r="D27" s="12" t="s">
        <v>287</v>
      </c>
      <c r="E27" s="53" t="n">
        <f>68.5+20</f>
        <v>88.5</v>
      </c>
      <c r="F27" s="4" t="s">
        <v>270</v>
      </c>
      <c r="G27" s="53" t="n">
        <v>5</v>
      </c>
      <c r="H27" s="56" t="n">
        <v>0.2187</v>
      </c>
      <c r="I27" s="12" t="s">
        <v>33</v>
      </c>
      <c r="J27" s="12" t="s">
        <v>33</v>
      </c>
      <c r="K27" s="12" t="s">
        <v>33</v>
      </c>
      <c r="L27" s="12" t="s">
        <v>33</v>
      </c>
      <c r="M27" s="12" t="s">
        <v>33</v>
      </c>
      <c r="N27" s="12" t="s">
        <v>33</v>
      </c>
      <c r="O27" s="60" t="n">
        <v>36.395</v>
      </c>
      <c r="P27" s="64" t="n">
        <v>36.908</v>
      </c>
      <c r="Q27" s="60" t="n">
        <v>-121.578</v>
      </c>
      <c r="R27" s="64" t="n">
        <v>-120.999</v>
      </c>
    </row>
    <row r="28">
      <c r="A28" s="22"/>
      <c r="B28" s="4"/>
      <c r="C28" s="48" t="s">
        <v>255</v>
      </c>
      <c r="D28" s="12" t="s">
        <v>288</v>
      </c>
      <c r="E28" s="53" t="n">
        <v>59.6</v>
      </c>
      <c r="F28" s="4" t="s">
        <v>270</v>
      </c>
      <c r="G28" s="53" t="n">
        <v>6</v>
      </c>
      <c r="H28" s="56" t="n">
        <v>0.2187</v>
      </c>
      <c r="I28" s="12"/>
      <c r="J28" s="12"/>
      <c r="K28" s="12" t="s">
        <v>33</v>
      </c>
      <c r="L28" s="12"/>
      <c r="M28" s="12"/>
      <c r="N28" s="12" t="s">
        <v>33</v>
      </c>
      <c r="O28" s="60" t="n">
        <v>38.518</v>
      </c>
      <c r="P28" s="64" t="n">
        <v>39.272</v>
      </c>
      <c r="Q28" s="60" t="n">
        <v>-123.97</v>
      </c>
      <c r="R28" s="64" t="n">
        <v>-122.603</v>
      </c>
    </row>
    <row r="29">
      <c r="A29" s="22"/>
      <c r="B29" s="4"/>
      <c r="C29" s="48" t="s">
        <v>256</v>
      </c>
      <c r="D29" s="12" t="s">
        <v>289</v>
      </c>
      <c r="E29" s="53" t="n">
        <v>356.6</v>
      </c>
      <c r="F29" s="4" t="s">
        <v>270</v>
      </c>
      <c r="G29" s="53" t="n">
        <v>16</v>
      </c>
      <c r="H29" s="56" t="n">
        <v>0.2187</v>
      </c>
      <c r="I29" s="12"/>
      <c r="J29" s="12"/>
      <c r="K29" s="12" t="s">
        <v>33</v>
      </c>
      <c r="L29" s="12"/>
      <c r="M29" s="12"/>
      <c r="N29" s="12"/>
      <c r="O29" s="60" t="n">
        <v>35.563</v>
      </c>
      <c r="P29" s="64" t="n">
        <v>36.349</v>
      </c>
      <c r="Q29" s="60" t="n">
        <v>-121.106</v>
      </c>
      <c r="R29" s="64" t="n">
        <v>-120.228</v>
      </c>
    </row>
    <row r="30">
      <c r="A30" s="22"/>
      <c r="B30" s="4"/>
      <c r="C30" s="48" t="s">
        <v>257</v>
      </c>
      <c r="D30" s="12" t="s">
        <v>290</v>
      </c>
      <c r="E30" s="53" t="n">
        <f>240.5+48.4+13.1</f>
        <v>302</v>
      </c>
      <c r="F30" s="4" t="s">
        <v>270</v>
      </c>
      <c r="G30" s="53" t="n">
        <v>4</v>
      </c>
      <c r="H30" s="56" t="n">
        <v>0.2187</v>
      </c>
      <c r="I30" s="12"/>
      <c r="J30" s="12"/>
      <c r="K30" s="12" t="s">
        <v>33</v>
      </c>
      <c r="L30" s="12"/>
      <c r="M30" s="12"/>
      <c r="N30" s="12"/>
      <c r="O30" s="60" t="n">
        <v>40.056</v>
      </c>
      <c r="P30" s="64" t="n">
        <v>40.951</v>
      </c>
      <c r="Q30" s="60" t="n">
        <v>-124.067</v>
      </c>
      <c r="R30" s="64" t="n">
        <v>-123.326</v>
      </c>
      <c r="S30" s="7" t="s">
        <v>318</v>
      </c>
    </row>
    <row r="31">
      <c r="A31" s="22"/>
      <c r="B31" s="4"/>
      <c r="C31" s="48" t="s">
        <v>244</v>
      </c>
      <c r="D31" s="12"/>
      <c r="E31" s="53" t="n">
        <v>48.4</v>
      </c>
      <c r="F31" s="4"/>
      <c r="G31" s="53" t="n">
        <v>15</v>
      </c>
      <c r="H31" s="56" t="n">
        <v>0.2187</v>
      </c>
      <c r="I31" s="12"/>
      <c r="J31" s="12"/>
      <c r="K31" s="12" t="n">
        <v>1</v>
      </c>
      <c r="L31" s="12"/>
      <c r="M31" s="12"/>
      <c r="N31" s="12"/>
      <c r="O31" s="60" t="s">
        <v>309</v>
      </c>
      <c r="P31" s="64"/>
      <c r="Q31" s="60"/>
      <c r="R31" s="64"/>
    </row>
    <row r="32">
      <c r="A32" s="22"/>
      <c r="B32" s="4"/>
      <c r="C32" s="48" t="s">
        <v>245</v>
      </c>
      <c r="D32" s="12"/>
      <c r="E32" s="53" t="n">
        <v>13.1</v>
      </c>
      <c r="F32" s="4"/>
      <c r="G32" s="53" t="n">
        <v>14</v>
      </c>
      <c r="H32" s="56" t="n">
        <v>0.2371</v>
      </c>
      <c r="I32" s="12"/>
      <c r="J32" s="12"/>
      <c r="K32" s="12" t="n">
        <v>1</v>
      </c>
      <c r="L32" s="12"/>
      <c r="M32" s="12"/>
      <c r="N32" s="12"/>
      <c r="O32" s="60" t="s">
        <v>309</v>
      </c>
      <c r="P32" s="64"/>
      <c r="Q32" s="60"/>
      <c r="R32" s="64"/>
    </row>
    <row r="33">
      <c r="A33" s="22"/>
      <c r="B33" s="4"/>
      <c r="C33" s="48" t="s">
        <v>258</v>
      </c>
      <c r="D33" s="12"/>
      <c r="E33" s="53" t="n">
        <v>18</v>
      </c>
      <c r="F33" s="4" t="s">
        <v>271</v>
      </c>
      <c r="G33" s="53" t="n">
        <v>5</v>
      </c>
      <c r="H33" s="56" t="n">
        <v>0.1956</v>
      </c>
      <c r="I33" s="12" t="n">
        <v>1</v>
      </c>
      <c r="J33" s="12" t="n">
        <v>1</v>
      </c>
      <c r="K33" s="12" t="n">
        <v>1</v>
      </c>
      <c r="L33" s="12" t="n">
        <v>1</v>
      </c>
      <c r="M33" s="12" t="n">
        <v>1</v>
      </c>
      <c r="N33" s="12" t="n">
        <v>1</v>
      </c>
      <c r="O33" s="60" t="s">
        <v>308</v>
      </c>
      <c r="P33" s="64"/>
      <c r="Q33" s="60"/>
      <c r="R33" s="64"/>
      <c r="V33" s="7"/>
      <c r="W33" s="7"/>
      <c r="X33" s="7"/>
    </row>
    <row r="34">
      <c r="A34" s="22"/>
      <c r="B34" s="4"/>
      <c r="C34" s="48" t="s">
        <v>259</v>
      </c>
      <c r="D34" s="12" t="s">
        <v>291</v>
      </c>
      <c r="E34" s="53" t="n">
        <v>212.2</v>
      </c>
      <c r="F34" s="4" t="s">
        <v>271</v>
      </c>
      <c r="G34" s="53" t="n">
        <v>4</v>
      </c>
      <c r="H34" s="56" t="n">
        <v>0.1956</v>
      </c>
      <c r="I34" s="12"/>
      <c r="J34" s="12"/>
      <c r="K34" s="12" t="s">
        <v>33</v>
      </c>
      <c r="L34" s="12"/>
      <c r="M34" s="12"/>
      <c r="N34" s="12" t="s">
        <v>33</v>
      </c>
      <c r="O34" s="60" t="n">
        <v>38.092</v>
      </c>
      <c r="P34" s="64" t="n">
        <v>38.582</v>
      </c>
      <c r="Q34" s="60" t="n">
        <v>-122.819</v>
      </c>
      <c r="R34" s="64" t="n">
        <v>-121.893</v>
      </c>
    </row>
    <row r="35">
      <c r="A35" s="22"/>
      <c r="B35" s="4"/>
      <c r="C35" s="48" t="s">
        <v>260</v>
      </c>
      <c r="D35" s="12" t="s">
        <v>292</v>
      </c>
      <c r="E35" s="53" t="n">
        <v>341.2</v>
      </c>
      <c r="F35" s="4" t="s">
        <v>271</v>
      </c>
      <c r="G35" s="53" t="n">
        <v>7</v>
      </c>
      <c r="H35" s="56" t="n">
        <v>0.1956</v>
      </c>
      <c r="I35" s="12"/>
      <c r="J35" s="12"/>
      <c r="K35" s="12" t="s">
        <v>33</v>
      </c>
      <c r="L35" s="12"/>
      <c r="M35" s="12"/>
      <c r="N35" s="12"/>
      <c r="O35" s="60" t="n">
        <v>37.291</v>
      </c>
      <c r="P35" s="64" t="n">
        <v>38.001</v>
      </c>
      <c r="Q35" s="60" t="n">
        <v>-122.274</v>
      </c>
      <c r="R35" s="64" t="n">
        <v>-121.643</v>
      </c>
    </row>
    <row r="36">
      <c r="A36" s="22"/>
      <c r="B36" s="4"/>
      <c r="C36" s="48" t="s">
        <v>261</v>
      </c>
      <c r="D36" s="12" t="s">
        <v>293</v>
      </c>
      <c r="E36" s="53" t="n">
        <v>358.6</v>
      </c>
      <c r="F36" s="4" t="s">
        <v>271</v>
      </c>
      <c r="G36" s="53" t="n">
        <v>3</v>
      </c>
      <c r="H36" s="56" t="n">
        <v>0.1956</v>
      </c>
      <c r="I36" s="12"/>
      <c r="J36" s="12"/>
      <c r="K36" s="12" t="s">
        <v>33</v>
      </c>
      <c r="L36" s="12"/>
      <c r="M36" s="12"/>
      <c r="N36" s="12"/>
      <c r="O36" s="60" t="n">
        <v>36.416</v>
      </c>
      <c r="P36" s="64" t="n">
        <v>37.2</v>
      </c>
      <c r="Q36" s="60" t="n">
        <v>-121.718</v>
      </c>
      <c r="R36" s="64" t="n">
        <v>-121.071</v>
      </c>
    </row>
    <row r="37">
      <c r="A37" s="22"/>
      <c r="B37" s="4" t="s">
        <v>233</v>
      </c>
      <c r="C37" s="48" t="s">
        <v>234</v>
      </c>
      <c r="D37" s="12"/>
      <c r="E37" s="53" t="n">
        <v>20</v>
      </c>
      <c r="F37" s="4"/>
      <c r="G37" s="53" t="n">
        <v>1</v>
      </c>
      <c r="H37" s="56" t="n">
        <v>0.2434</v>
      </c>
      <c r="I37" s="12" t="n">
        <v>1</v>
      </c>
      <c r="J37" s="12" t="n">
        <v>1</v>
      </c>
      <c r="K37" s="12" t="n">
        <v>1</v>
      </c>
      <c r="L37" s="12" t="n">
        <v>1</v>
      </c>
      <c r="M37" s="12" t="n">
        <v>1</v>
      </c>
      <c r="N37" s="12" t="n">
        <v>1</v>
      </c>
      <c r="O37" s="60" t="s">
        <v>310</v>
      </c>
      <c r="P37" s="64"/>
      <c r="Q37" s="60"/>
      <c r="R37" s="64"/>
      <c r="V37" s="7"/>
      <c r="W37" s="7"/>
      <c r="X37" s="7"/>
    </row>
    <row r="38">
      <c r="A38" s="22"/>
      <c r="B38" s="4"/>
      <c r="C38" s="48" t="s">
        <v>262</v>
      </c>
      <c r="D38" s="12" t="s">
        <v>294</v>
      </c>
      <c r="E38" s="53" t="n">
        <v>151.2</v>
      </c>
      <c r="F38" s="4" t="s">
        <v>270</v>
      </c>
      <c r="G38" s="53" t="n">
        <v>6</v>
      </c>
      <c r="H38" s="56" t="n">
        <v>0.2434</v>
      </c>
      <c r="I38" s="12"/>
      <c r="J38" s="12"/>
      <c r="K38" s="12" t="s">
        <v>33</v>
      </c>
      <c r="L38" s="12"/>
      <c r="M38" s="12"/>
      <c r="N38" s="12" t="s">
        <v>33</v>
      </c>
      <c r="O38" s="60" t="n">
        <v>34.543</v>
      </c>
      <c r="P38" s="64" t="n">
        <v>35.18</v>
      </c>
      <c r="Q38" s="60" t="n">
        <v>-120.534</v>
      </c>
      <c r="R38" s="64" t="n">
        <v>-120.031</v>
      </c>
    </row>
    <row r="39">
      <c r="A39" s="22"/>
      <c r="B39" s="4"/>
      <c r="C39" s="48" t="s">
        <v>263</v>
      </c>
      <c r="D39" s="12" t="s">
        <v>295</v>
      </c>
      <c r="E39" s="53" t="n">
        <v>424.7</v>
      </c>
      <c r="F39" s="4" t="s">
        <v>270</v>
      </c>
      <c r="G39" s="53" t="n">
        <v>17</v>
      </c>
      <c r="H39" s="56" t="n">
        <v>0.2434</v>
      </c>
      <c r="I39" s="12"/>
      <c r="J39" s="12"/>
      <c r="K39" s="12" t="s">
        <v>33</v>
      </c>
      <c r="L39" s="12"/>
      <c r="M39" s="12"/>
      <c r="N39" s="12"/>
      <c r="O39" s="61" t="n">
        <v>34.309</v>
      </c>
      <c r="P39" s="65" t="n">
        <v>34.85</v>
      </c>
      <c r="Q39" s="61" t="n">
        <v>-119.418</v>
      </c>
      <c r="R39" s="65" t="n">
        <v>-118.454</v>
      </c>
    </row>
    <row r="40">
      <c r="B40" s="4"/>
      <c r="C40" s="48" t="s">
        <v>264</v>
      </c>
      <c r="D40" s="12" t="s">
        <v>296</v>
      </c>
      <c r="E40" s="53" t="n">
        <f>327.2+7.8</f>
        <v>335</v>
      </c>
      <c r="F40" s="4" t="s">
        <v>270</v>
      </c>
      <c r="G40" s="53" t="n">
        <v>3</v>
      </c>
      <c r="H40" s="56" t="n">
        <v>0.2434</v>
      </c>
      <c r="I40" s="12"/>
      <c r="J40" s="12"/>
      <c r="K40" s="12" t="s">
        <v>33</v>
      </c>
      <c r="L40" s="12"/>
      <c r="M40" s="12"/>
      <c r="N40" s="12"/>
      <c r="O40" s="60" t="n">
        <v>32.977</v>
      </c>
      <c r="P40" s="64" t="n">
        <v>33.837</v>
      </c>
      <c r="Q40" s="60" t="n">
        <v>-117.314</v>
      </c>
      <c r="R40" s="64" t="n">
        <v>-116.581</v>
      </c>
    </row>
    <row r="41" ht="15" customHeight="true">
      <c r="B41" s="4"/>
      <c r="C41" s="48" t="s">
        <v>265</v>
      </c>
      <c r="D41" s="12"/>
      <c r="E41" s="53" t="n">
        <v>7.8</v>
      </c>
      <c r="F41" s="4"/>
      <c r="G41" s="53" t="n">
        <v>28</v>
      </c>
      <c r="H41" s="56" t="s">
        <v>303</v>
      </c>
      <c r="I41" s="12"/>
      <c r="J41" s="12"/>
      <c r="K41" s="12" t="n">
        <v>1</v>
      </c>
      <c r="L41" s="12"/>
      <c r="M41" s="12"/>
      <c r="N41" s="12"/>
      <c r="O41" s="60" t="s">
        <v>311</v>
      </c>
      <c r="P41" s="64"/>
      <c r="Q41" s="60"/>
      <c r="R41" s="64"/>
    </row>
    <row r="42" ht="15" customHeight="true">
      <c r="B42" s="4"/>
      <c r="C42" s="48" t="s">
        <v>266</v>
      </c>
      <c r="D42" s="12" t="s">
        <v>297</v>
      </c>
      <c r="E42" s="53" t="n">
        <f>394.2+17.8+18</f>
        <v>430</v>
      </c>
      <c r="F42" s="4" t="s">
        <v>271</v>
      </c>
      <c r="G42" s="53" t="n">
        <f>10+5</f>
        <v>15</v>
      </c>
      <c r="H42" s="56" t="n">
        <v>0.2117</v>
      </c>
      <c r="I42" s="12" t="s">
        <v>33</v>
      </c>
      <c r="J42" s="12" t="s">
        <v>33</v>
      </c>
      <c r="K42" s="12" t="s">
        <v>33</v>
      </c>
      <c r="L42" s="12" t="s">
        <v>33</v>
      </c>
      <c r="M42" s="12" t="s">
        <v>33</v>
      </c>
      <c r="N42" s="12" t="s">
        <v>33</v>
      </c>
      <c r="O42" s="60" t="n">
        <v>33.692</v>
      </c>
      <c r="P42" s="64" t="n">
        <v>34.261</v>
      </c>
      <c r="Q42" s="60" t="n">
        <v>-118.449</v>
      </c>
      <c r="R42" s="64" t="n">
        <v>-117.58</v>
      </c>
    </row>
    <row r="43" ht="15" customHeight="true">
      <c r="B43" s="4"/>
      <c r="C43" s="48" t="s">
        <v>267</v>
      </c>
      <c r="D43" s="12" t="s">
        <v>298</v>
      </c>
      <c r="E43" s="53" t="n">
        <v>261.4</v>
      </c>
      <c r="F43" s="4" t="s">
        <v>271</v>
      </c>
      <c r="G43" s="53" t="n">
        <v>4</v>
      </c>
      <c r="H43" s="56" t="n">
        <v>0.2117</v>
      </c>
      <c r="I43" s="12"/>
      <c r="J43" s="12"/>
      <c r="K43" s="12" t="s">
        <v>33</v>
      </c>
      <c r="L43" s="12"/>
      <c r="M43" s="12"/>
      <c r="N43" s="12" t="s">
        <v>33</v>
      </c>
      <c r="O43" s="60" t="n">
        <v>34.141</v>
      </c>
      <c r="P43" s="64" t="n">
        <v>34.523</v>
      </c>
      <c r="Q43" s="60" t="n">
        <v>-119.226</v>
      </c>
      <c r="R43" s="64" t="n">
        <v>-118.466</v>
      </c>
    </row>
    <row r="44" ht="15" customHeight="true">
      <c r="B44" s="4"/>
      <c r="C44" s="48" t="s">
        <v>268</v>
      </c>
      <c r="D44" s="12" t="s">
        <v>299</v>
      </c>
      <c r="E44" s="53" t="n">
        <v>453.9</v>
      </c>
      <c r="F44" s="4" t="s">
        <v>271</v>
      </c>
      <c r="G44" s="53" t="n">
        <v>4</v>
      </c>
      <c r="H44" s="56" t="n">
        <v>0.2117</v>
      </c>
      <c r="I44" s="12"/>
      <c r="J44" s="12"/>
      <c r="K44" s="12" t="s">
        <v>33</v>
      </c>
      <c r="L44" s="12"/>
      <c r="M44" s="12"/>
      <c r="N44" s="12"/>
      <c r="O44" s="60" t="n">
        <v>33.456</v>
      </c>
      <c r="P44" s="64" t="n">
        <v>34.196</v>
      </c>
      <c r="Q44" s="60" t="n">
        <v>-117.559</v>
      </c>
      <c r="R44" s="64" t="n">
        <v>-117.002</v>
      </c>
    </row>
    <row r="45">
      <c r="A45" s="22" t="s">
        <v>105</v>
      </c>
      <c r="B45" s="4"/>
      <c r="C45" s="48" t="s">
        <v>269</v>
      </c>
      <c r="D45" s="12" t="s">
        <v>300</v>
      </c>
      <c r="E45" s="53" t="n">
        <v>408.2</v>
      </c>
      <c r="F45" s="4" t="s">
        <v>271</v>
      </c>
      <c r="G45" s="53" t="n">
        <v>7</v>
      </c>
      <c r="H45" s="56" t="n">
        <v>0.2117</v>
      </c>
      <c r="I45" s="12"/>
      <c r="J45" s="12"/>
      <c r="K45" s="12" t="s">
        <v>33</v>
      </c>
      <c r="L45" s="12"/>
      <c r="M45" s="12"/>
      <c r="N45" s="12"/>
      <c r="O45" s="60" t="n">
        <v>32.588</v>
      </c>
      <c r="P45" s="64" t="n">
        <v>33.24</v>
      </c>
      <c r="Q45" s="60" t="n">
        <v>-117.261</v>
      </c>
      <c r="R45" s="64" t="n">
        <v>-116.909</v>
      </c>
    </row>
    <row r="46">
      <c r="B46" s="7"/>
      <c r="C46" s="25"/>
      <c r="D46" s="46"/>
      <c r="E46" s="22"/>
      <c r="F46" s="7"/>
      <c r="G46" s="22"/>
      <c r="H46" s="81"/>
      <c r="I46" s="46"/>
      <c r="J46" s="46"/>
      <c r="K46" s="46"/>
      <c r="L46" s="46"/>
      <c r="M46" s="46"/>
      <c r="N46" s="46"/>
      <c r="O46" s="60"/>
      <c r="P46" s="60"/>
      <c r="Q46" s="60"/>
      <c r="R46" s="60"/>
    </row>
    <row r="47">
      <c r="C47" s="25"/>
      <c r="D47" s="46"/>
      <c r="E47" s="22"/>
      <c r="F47" s="7" t="s">
        <v>301</v>
      </c>
      <c r="G47" s="22"/>
      <c r="H47" s="81"/>
      <c r="I47" s="82" t="n">
        <f>SUMIF(I7:I45,"=x",$E$7:$E$45)</f>
        <v>1045</v>
      </c>
      <c r="J47" s="82" t="n">
        <f>SUMIF(J7:J45,"=x",$E$7:$E$45)</f>
        <v>1045</v>
      </c>
      <c r="K47" s="82" t="n">
        <f>SUMIF(K7:K45,"=x",$E$7:$E$45)</f>
        <v>9194</v>
      </c>
      <c r="L47" s="82" t="n">
        <f>SUMIF(L7:L45,"=x",$E$7:$E$45)</f>
        <v>1045</v>
      </c>
      <c r="M47" s="82" t="n">
        <f>SUMIF(M7:M45,"=x",$E$7:$E$45)</f>
        <v>1045</v>
      </c>
      <c r="N47" s="82" t="n">
        <f>SUMIF(N7:N45,"=x",$E$7:$E$45)</f>
        <v>2232.2</v>
      </c>
      <c r="O47" s="60"/>
      <c r="P47" s="60"/>
      <c r="Q47" s="60"/>
      <c r="R47" s="60"/>
    </row>
    <row r="48">
      <c r="B48" s="7"/>
      <c r="C48" s="25"/>
      <c r="D48" s="46"/>
      <c r="E48" s="22"/>
      <c r="G48" s="22"/>
      <c r="H48" s="81"/>
      <c r="I48" s="82"/>
      <c r="J48" s="82"/>
      <c r="K48" s="82"/>
      <c r="L48" s="82"/>
      <c r="M48" s="82"/>
      <c r="N48" s="82"/>
      <c r="O48" s="60"/>
      <c r="P48" s="60"/>
      <c r="Q48" s="60"/>
      <c r="R48" s="60"/>
    </row>
    <row r="49">
      <c r="B49" s="7"/>
      <c r="C49" s="25"/>
      <c r="D49" s="46"/>
      <c r="E49" s="22"/>
      <c r="F49" s="7"/>
      <c r="G49" s="22"/>
      <c r="O49" s="60"/>
      <c r="P49" s="60"/>
      <c r="Q49" s="60"/>
      <c r="R49" s="60"/>
    </row>
    <row r="50">
      <c r="B50" s="7"/>
      <c r="C50" s="25"/>
      <c r="D50" s="46"/>
      <c r="E50" s="22"/>
      <c r="F50" s="7"/>
      <c r="G50" s="22"/>
      <c r="H50" s="81"/>
      <c r="I50" s="83"/>
      <c r="J50" s="83"/>
      <c r="K50" s="83"/>
      <c r="L50" s="83"/>
      <c r="M50" s="83"/>
      <c r="N50" s="83"/>
      <c r="P50" s="60"/>
      <c r="Q50" s="60"/>
      <c r="R50" s="60"/>
    </row>
    <row r="51">
      <c r="C51" s="25"/>
      <c r="D51" s="46"/>
      <c r="E51" s="22"/>
      <c r="F51" s="7"/>
      <c r="G51" s="22"/>
      <c r="H51" s="81"/>
      <c r="I51" s="46"/>
      <c r="J51" s="46"/>
      <c r="K51" s="46"/>
      <c r="L51" s="46"/>
      <c r="M51" s="46"/>
      <c r="O51" s="60"/>
      <c r="P51" s="60"/>
      <c r="Q51" s="60"/>
      <c r="R51" s="60"/>
    </row>
    <row r="52">
      <c r="B52" s="7"/>
      <c r="C52" s="25"/>
      <c r="D52" s="46"/>
      <c r="E52" s="22"/>
      <c r="F52" s="7"/>
      <c r="G52" s="22"/>
      <c r="H52" s="81"/>
      <c r="I52" s="46"/>
      <c r="J52" s="46"/>
      <c r="K52" s="46"/>
      <c r="L52" s="46"/>
      <c r="M52" s="46"/>
      <c r="N52" s="46"/>
      <c r="O52" s="60"/>
      <c r="P52" s="60"/>
      <c r="Q52" s="60"/>
      <c r="R52" s="60"/>
    </row>
    <row r="53">
      <c r="B53" s="61"/>
      <c r="C53" s="25"/>
      <c r="D53" s="46"/>
      <c r="E53" s="22"/>
      <c r="F53" s="7"/>
      <c r="G53" s="22"/>
      <c r="H53" s="81"/>
      <c r="I53" s="46"/>
      <c r="J53" s="46"/>
      <c r="K53" s="46"/>
      <c r="L53" s="46"/>
      <c r="M53" s="46"/>
      <c r="N53" s="46"/>
      <c r="O53" s="60"/>
      <c r="P53" s="60"/>
      <c r="Q53" s="60"/>
      <c r="R53" s="60"/>
    </row>
    <row r="54">
      <c r="B54" s="7"/>
      <c r="C54" s="25"/>
      <c r="D54" s="46"/>
      <c r="E54" s="22"/>
      <c r="F54" s="7"/>
      <c r="G54" s="22"/>
      <c r="H54" s="81"/>
      <c r="I54" s="46"/>
      <c r="J54" s="46"/>
      <c r="K54" s="46"/>
      <c r="L54" s="46"/>
      <c r="M54" s="46"/>
      <c r="N54" s="46"/>
      <c r="O54" s="60"/>
      <c r="P54" s="60"/>
      <c r="Q54" s="60"/>
      <c r="R54" s="60"/>
    </row>
    <row r="55">
      <c r="A55" s="22"/>
      <c r="B55" s="7"/>
      <c r="C55" s="25"/>
      <c r="D55" s="46"/>
      <c r="E55" s="22"/>
      <c r="F55" s="7"/>
      <c r="G55" s="7"/>
      <c r="H55" s="7"/>
      <c r="M55" s="7"/>
      <c r="N55" s="7"/>
    </row>
    <row r="56">
      <c r="C56" s="25"/>
      <c r="D56" s="46"/>
      <c r="E56" s="22"/>
      <c r="F56" s="7"/>
      <c r="G56" s="7"/>
      <c r="H56" s="7"/>
      <c r="M56" s="7"/>
      <c r="N56" s="7"/>
    </row>
    <row r="57">
      <c r="B57" s="7"/>
      <c r="C57" s="25"/>
      <c r="D57" s="46"/>
      <c r="E57" s="22"/>
      <c r="F57" s="7"/>
      <c r="G57" s="7"/>
      <c r="H57" s="7"/>
      <c r="M57" s="22"/>
      <c r="N57" s="22"/>
    </row>
    <row r="58">
      <c r="B58" s="7"/>
      <c r="C58" s="25"/>
      <c r="D58" s="46"/>
      <c r="E58" s="22"/>
      <c r="F58" s="7"/>
      <c r="G58" s="7"/>
      <c r="H58" s="7"/>
      <c r="M58" s="7"/>
      <c r="N58" s="7"/>
    </row>
    <row r="59">
      <c r="B59" s="7"/>
      <c r="C59" s="25"/>
      <c r="D59" s="46"/>
      <c r="E59" s="22"/>
      <c r="F59" s="7"/>
      <c r="G59" s="7"/>
      <c r="H59" s="7"/>
      <c r="M59" s="7"/>
      <c r="N59" s="7"/>
    </row>
    <row r="60">
      <c r="B60" s="7"/>
      <c r="C60" s="25"/>
      <c r="D60" s="46"/>
      <c r="E60" s="22"/>
      <c r="F60" s="7"/>
      <c r="G60" s="7"/>
      <c r="H60" s="7"/>
      <c r="M60" s="7"/>
      <c r="N60" s="7"/>
    </row>
    <row r="61">
      <c r="B61" s="7"/>
      <c r="C61" s="25"/>
      <c r="D61" s="46"/>
      <c r="E61" s="22"/>
      <c r="F61" s="7"/>
      <c r="G61" s="7"/>
      <c r="H61" s="7"/>
      <c r="M61" s="7"/>
      <c r="N61" s="7"/>
    </row>
    <row r="62">
      <c r="B62" s="7"/>
      <c r="C62" s="25"/>
      <c r="D62" s="46"/>
      <c r="E62" s="22"/>
      <c r="F62" s="7"/>
      <c r="G62" s="7"/>
      <c r="H62" s="7"/>
      <c r="M62" s="7"/>
      <c r="N62" s="7"/>
    </row>
    <row r="63">
      <c r="B63" s="7"/>
      <c r="C63" s="25"/>
      <c r="D63" s="46"/>
      <c r="E63" s="22"/>
      <c r="F63" s="7"/>
      <c r="G63" s="7"/>
      <c r="H63" s="7"/>
      <c r="M63" s="7"/>
      <c r="N63" s="7"/>
    </row>
    <row r="64">
      <c r="B64" s="7"/>
      <c r="C64" s="25"/>
      <c r="D64" s="46"/>
      <c r="E64" s="22"/>
      <c r="F64" s="7"/>
      <c r="G64" s="7"/>
      <c r="H64" s="7"/>
      <c r="M64" s="7"/>
      <c r="N64" s="7"/>
    </row>
    <row r="65">
      <c r="B65" s="7"/>
      <c r="C65" s="25"/>
      <c r="D65" s="46"/>
      <c r="E65" s="22"/>
      <c r="F65" s="7"/>
      <c r="G65" s="7"/>
      <c r="H65" s="7"/>
      <c r="M65" s="7"/>
      <c r="N65" s="7"/>
    </row>
    <row r="66">
      <c r="B66" s="7"/>
      <c r="C66" s="25"/>
      <c r="D66" s="46"/>
      <c r="E66" s="22"/>
      <c r="F66" s="7"/>
      <c r="G66" s="7"/>
      <c r="H66" s="7"/>
      <c r="M66" s="7"/>
      <c r="N66" s="7"/>
    </row>
    <row r="67">
      <c r="B67" s="7"/>
      <c r="C67" s="25"/>
      <c r="D67" s="46"/>
      <c r="E67" s="22"/>
      <c r="F67" s="7"/>
      <c r="G67" s="7"/>
      <c r="H67" s="7"/>
      <c r="M67" s="7"/>
      <c r="N67" s="7"/>
    </row>
    <row r="68">
      <c r="B68" s="7"/>
      <c r="C68" s="25"/>
      <c r="D68" s="46"/>
      <c r="E68" s="22"/>
      <c r="F68" s="7"/>
      <c r="G68" s="7"/>
      <c r="H68" s="7"/>
      <c r="M68" s="7"/>
      <c r="N68" s="7"/>
    </row>
    <row r="69">
      <c r="B69" s="7"/>
      <c r="C69" s="25"/>
      <c r="D69" s="46"/>
      <c r="E69" s="22"/>
      <c r="F69" s="7"/>
      <c r="G69" s="7"/>
      <c r="H69" s="7"/>
      <c r="M69" s="7"/>
      <c r="N69" s="7"/>
    </row>
    <row r="70">
      <c r="B70" s="7"/>
      <c r="C70" s="25"/>
      <c r="D70" s="46"/>
      <c r="E70" s="22"/>
      <c r="F70" s="7"/>
      <c r="G70" s="7"/>
      <c r="H70" s="7"/>
      <c r="M70" s="7"/>
      <c r="N70" s="7"/>
    </row>
  </sheetData>
  <mergeCells>
    <mergeCell ref="C4:R4"/>
    <mergeCell ref="I5:I6"/>
    <mergeCell ref="J5:J6"/>
    <mergeCell ref="K5:K6"/>
    <mergeCell ref="L5:L6"/>
    <mergeCell ref="H5:H6"/>
    <mergeCell ref="M5:M6"/>
    <mergeCell ref="N5:N6"/>
    <mergeCell ref="O5:R5"/>
    <mergeCell ref="G5:G6"/>
    <mergeCell ref="A5:A6"/>
    <mergeCell ref="C5:C6"/>
    <mergeCell ref="D5:D6"/>
    <mergeCell ref="E5:E6"/>
  </mergeCells>
  <pageMargins bottom="0.75" footer="0.3" header="0.3" left="0.6999999999999998" right="0.6999999999999998" top="0.75"/>
</worksheet>
</file>

<file path=xl/worksheets/sheet4.xml><?xml version="1.0" encoding="utf-8"?>
<worksheet xmlns:r="http://schemas.openxmlformats.org/officeDocument/2006/relationships" xmlns="http://schemas.openxmlformats.org/spreadsheetml/2006/main">
  <dimension ref="A1:R38"/>
  <sheetViews>
    <sheetView zoomScale="100" topLeftCell="A1" workbookViewId="0" showGridLines="true" showRowColHeaders="true" view="normal">
      <selection activeCell="C19" sqref="C19:C19"/>
    </sheetView>
  </sheetViews>
  <sheetFormatPr customHeight="false" defaultColWidth="9.28125" defaultRowHeight="15"/>
  <cols>
    <col min="2" max="2" bestFit="false" customWidth="true" width="15.140625" hidden="false" outlineLevel="0"/>
    <col min="3" max="3" bestFit="false" customWidth="true" width="22.28125" hidden="false" outlineLevel="0"/>
    <col min="4" max="4" bestFit="false" customWidth="true" width="10.28125" hidden="false" outlineLevel="0"/>
    <col min="5" max="5" bestFit="false" customWidth="true" width="11.8515625" hidden="false" outlineLevel="0"/>
    <col min="6" max="6" bestFit="false" customWidth="true" width="13.28125" hidden="false" outlineLevel="0"/>
    <col min="7" max="7" bestFit="false" customWidth="true" width="9.28125" hidden="false" outlineLevel="0"/>
    <col min="8" max="8" bestFit="false" customWidth="true" width="9.140625" hidden="false" outlineLevel="0"/>
    <col min="9" max="12" bestFit="false" customWidth="true" width="5.7109375" hidden="false" outlineLevel="0"/>
    <col min="13" max="13" bestFit="false" customWidth="true" width="7.28125" hidden="false" outlineLevel="0"/>
    <col min="14" max="14" bestFit="false" customWidth="true" width="6.57421875" hidden="false" outlineLevel="0"/>
    <col min="15" max="17" bestFit="false" customWidth="true" width="9.8515625" hidden="false" outlineLevel="0"/>
    <col min="18" max="18" bestFit="false" customWidth="true" width="10.421875" hidden="false" outlineLevel="0"/>
    <col min="19" max="257" bestFit="false" customWidth="true" width="9.140625" hidden="false" outlineLevel="0"/>
  </cols>
  <sheetData>
    <row r="1">
      <c r="D1" s="22" t="s">
        <v>32</v>
      </c>
      <c r="F1" s="22" t="s">
        <v>332</v>
      </c>
    </row>
    <row r="2">
      <c r="C2" s="7" t="s">
        <v>319</v>
      </c>
      <c r="D2" s="22" t="n">
        <v>1749.28</v>
      </c>
      <c r="F2" s="22" t="n">
        <v>3218</v>
      </c>
      <c r="H2" s="21"/>
    </row>
    <row r="3">
      <c r="D3" s="22" t="s">
        <v>326</v>
      </c>
    </row>
    <row r="4">
      <c r="J4" s="31"/>
      <c r="K4" s="31"/>
      <c r="O4" s="31"/>
      <c r="P4" s="31"/>
      <c r="Q4" s="31"/>
      <c r="R4" s="31"/>
    </row>
    <row r="5">
      <c r="C5" s="8" t="s">
        <v>320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>
      <c r="A6" s="46" t="s">
        <v>228</v>
      </c>
      <c r="B6" s="1" t="s">
        <v>0</v>
      </c>
      <c r="C6" s="42" t="s">
        <v>46</v>
      </c>
      <c r="D6" s="50" t="s">
        <v>140</v>
      </c>
      <c r="E6" s="9" t="s">
        <v>171</v>
      </c>
      <c r="F6" s="55"/>
      <c r="G6" s="15" t="s">
        <v>302</v>
      </c>
      <c r="H6" s="42" t="s">
        <v>178</v>
      </c>
      <c r="I6" s="20" t="n">
        <v>0.2</v>
      </c>
      <c r="J6" s="20" t="s">
        <v>34</v>
      </c>
      <c r="K6" s="20" t="s">
        <v>35</v>
      </c>
      <c r="L6" s="20" t="s">
        <v>36</v>
      </c>
      <c r="M6" s="20" t="s">
        <v>179</v>
      </c>
      <c r="N6" s="20" t="s">
        <v>180</v>
      </c>
      <c r="O6" s="9" t="s">
        <v>92</v>
      </c>
      <c r="P6" s="15"/>
      <c r="Q6" s="15"/>
      <c r="R6" s="17"/>
    </row>
    <row r="7">
      <c r="A7" s="46"/>
      <c r="B7" s="2"/>
      <c r="C7" s="42" t="s">
        <v>46</v>
      </c>
      <c r="D7" s="10"/>
      <c r="E7" s="51"/>
      <c r="F7" s="16" t="s">
        <v>172</v>
      </c>
      <c r="G7" s="80"/>
      <c r="H7" s="42"/>
      <c r="I7" s="57"/>
      <c r="J7" s="57"/>
      <c r="K7" s="57"/>
      <c r="L7" s="57"/>
      <c r="M7" s="57"/>
      <c r="N7" s="57"/>
      <c r="O7" s="32" t="s">
        <v>304</v>
      </c>
      <c r="P7" s="32" t="s">
        <v>312</v>
      </c>
      <c r="Q7" s="84" t="s">
        <v>313</v>
      </c>
      <c r="R7" s="63" t="s">
        <v>314</v>
      </c>
    </row>
    <row r="8">
      <c r="B8" s="4" t="s">
        <v>230</v>
      </c>
      <c r="C8" s="48" t="s">
        <v>321</v>
      </c>
      <c r="D8" s="12" t="s">
        <v>327</v>
      </c>
      <c r="E8" s="86" t="n">
        <f>D$2/5</f>
        <v>349.856</v>
      </c>
      <c r="F8" s="4" t="s">
        <v>333</v>
      </c>
      <c r="G8" s="53"/>
      <c r="H8" s="56" t="n">
        <v>0.21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  <c r="N8" s="12" t="s">
        <v>33</v>
      </c>
      <c r="O8" s="60" t="n">
        <v>37.765</v>
      </c>
      <c r="P8" s="60" t="n">
        <v>38.824</v>
      </c>
      <c r="Q8" s="85" t="n">
        <v>-121.638</v>
      </c>
      <c r="R8" s="64" t="n">
        <v>-121.065</v>
      </c>
    </row>
    <row r="9">
      <c r="B9" s="4" t="s">
        <v>230</v>
      </c>
      <c r="C9" s="48" t="s">
        <v>322</v>
      </c>
      <c r="D9" s="12" t="s">
        <v>328</v>
      </c>
      <c r="E9" s="86" t="n">
        <f>D$2/5</f>
        <v>349.856</v>
      </c>
      <c r="F9" s="4" t="s">
        <v>333</v>
      </c>
      <c r="G9" s="53"/>
      <c r="H9" s="56" t="n">
        <v>0.21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60" t="n">
        <v>36.308</v>
      </c>
      <c r="P9" s="60" t="n">
        <v>37.45</v>
      </c>
      <c r="Q9" s="85" t="n">
        <v>-120.542</v>
      </c>
      <c r="R9" s="64" t="n">
        <v>-119.224</v>
      </c>
    </row>
    <row r="10">
      <c r="B10" s="4" t="s">
        <v>232</v>
      </c>
      <c r="C10" s="48" t="s">
        <v>323</v>
      </c>
      <c r="D10" s="12" t="s">
        <v>329</v>
      </c>
      <c r="E10" s="86" t="n">
        <f>D$2/5</f>
        <v>349.856</v>
      </c>
      <c r="F10" s="4" t="s">
        <v>333</v>
      </c>
      <c r="G10" s="53"/>
      <c r="H10" s="56" t="n">
        <v>0.21</v>
      </c>
      <c r="I10" s="12" t="s">
        <v>33</v>
      </c>
      <c r="J10" s="12" t="s">
        <v>33</v>
      </c>
      <c r="K10" s="12" t="s">
        <v>33</v>
      </c>
      <c r="L10" s="12" t="s">
        <v>33</v>
      </c>
      <c r="M10" s="12" t="s">
        <v>33</v>
      </c>
      <c r="N10" s="12" t="s">
        <v>33</v>
      </c>
      <c r="O10" s="60" t="n">
        <v>37.248</v>
      </c>
      <c r="P10" s="64" t="n">
        <v>38.435</v>
      </c>
      <c r="Q10" s="60" t="n">
        <v>-122.512</v>
      </c>
      <c r="R10" s="64" t="n">
        <v>-121.706</v>
      </c>
    </row>
    <row r="11">
      <c r="A11" s="22"/>
      <c r="B11" s="4" t="s">
        <v>233</v>
      </c>
      <c r="C11" s="48" t="s">
        <v>324</v>
      </c>
      <c r="D11" s="12" t="s">
        <v>330</v>
      </c>
      <c r="E11" s="86" t="n">
        <f>D$2/5</f>
        <v>349.856</v>
      </c>
      <c r="F11" s="4" t="s">
        <v>333</v>
      </c>
      <c r="G11" s="53"/>
      <c r="H11" s="56" t="n">
        <v>0.21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  <c r="N11" s="12" t="s">
        <v>33</v>
      </c>
      <c r="O11" s="60" t="n">
        <v>33.631</v>
      </c>
      <c r="P11" s="60" t="n">
        <v>34.278</v>
      </c>
      <c r="Q11" s="85" t="n">
        <v>-118.523</v>
      </c>
      <c r="R11" s="64" t="n">
        <v>-117.067</v>
      </c>
    </row>
    <row r="12">
      <c r="B12" s="4" t="s">
        <v>233</v>
      </c>
      <c r="C12" s="48" t="s">
        <v>325</v>
      </c>
      <c r="D12" s="12" t="s">
        <v>331</v>
      </c>
      <c r="E12" s="86" t="n">
        <f>D$2/5</f>
        <v>349.856</v>
      </c>
      <c r="F12" s="4" t="s">
        <v>333</v>
      </c>
      <c r="G12" s="53"/>
      <c r="H12" s="56" t="n">
        <v>0.21</v>
      </c>
      <c r="I12" s="12" t="s">
        <v>33</v>
      </c>
      <c r="J12" s="12" t="s">
        <v>33</v>
      </c>
      <c r="K12" s="12" t="s">
        <v>33</v>
      </c>
      <c r="L12" s="12" t="s">
        <v>33</v>
      </c>
      <c r="M12" s="12" t="s">
        <v>33</v>
      </c>
      <c r="N12" s="12" t="s">
        <v>33</v>
      </c>
      <c r="O12" s="60" t="n">
        <v>32.661</v>
      </c>
      <c r="P12" s="64" t="n">
        <v>33.32</v>
      </c>
      <c r="Q12" s="60" t="n">
        <v>-117.26</v>
      </c>
      <c r="R12" s="64" t="n">
        <v>-116.781</v>
      </c>
    </row>
    <row r="13">
      <c r="B13" s="7"/>
      <c r="C13" s="25"/>
      <c r="D13" s="46"/>
      <c r="E13" s="22"/>
      <c r="F13" s="7"/>
      <c r="G13" s="22"/>
      <c r="H13" s="81"/>
      <c r="I13" s="46"/>
      <c r="J13" s="46"/>
      <c r="K13" s="46"/>
      <c r="L13" s="46"/>
      <c r="M13" s="46"/>
      <c r="N13" s="46"/>
      <c r="O13" s="60"/>
      <c r="P13" s="60"/>
      <c r="Q13" s="60"/>
      <c r="R13" s="60"/>
    </row>
    <row r="14">
      <c r="B14" s="7"/>
      <c r="C14" s="25"/>
      <c r="D14" s="46"/>
      <c r="E14" s="22"/>
      <c r="F14" s="7"/>
      <c r="G14" s="22"/>
      <c r="H14" s="81"/>
      <c r="I14" s="46"/>
      <c r="J14" s="46"/>
      <c r="K14" s="46"/>
      <c r="L14" s="46"/>
      <c r="M14" s="46"/>
      <c r="N14" s="46"/>
      <c r="O14" s="60"/>
      <c r="P14" s="60"/>
      <c r="Q14" s="60"/>
      <c r="R14" s="60"/>
    </row>
    <row r="15">
      <c r="B15" s="7"/>
      <c r="C15" s="25"/>
      <c r="D15" s="46"/>
      <c r="E15" s="22"/>
      <c r="F15" s="7"/>
      <c r="G15" s="22"/>
      <c r="H15" s="81"/>
      <c r="I15" s="46"/>
      <c r="J15" s="46"/>
      <c r="K15" s="46"/>
      <c r="L15" s="46"/>
      <c r="M15" s="46"/>
      <c r="N15" s="46"/>
      <c r="O15" s="60"/>
      <c r="P15" s="60"/>
      <c r="Q15" s="60"/>
      <c r="R15" s="60"/>
    </row>
    <row r="16">
      <c r="B16" s="7"/>
      <c r="C16" s="25"/>
      <c r="D16" s="46"/>
      <c r="E16" s="22"/>
      <c r="F16" s="7"/>
      <c r="G16" s="22"/>
      <c r="H16" s="81"/>
      <c r="I16" s="46"/>
      <c r="J16" s="46"/>
      <c r="K16" s="46"/>
      <c r="L16" s="46"/>
      <c r="M16" s="46"/>
      <c r="N16" s="46"/>
      <c r="O16" s="60"/>
      <c r="P16" s="60"/>
      <c r="Q16" s="60"/>
      <c r="R16" s="60"/>
    </row>
    <row r="17">
      <c r="B17" s="7"/>
      <c r="C17" s="25"/>
      <c r="D17" s="46"/>
      <c r="E17" s="22"/>
      <c r="F17" s="7"/>
      <c r="G17" s="22"/>
      <c r="H17" s="81"/>
      <c r="I17" s="46"/>
      <c r="J17" s="46"/>
      <c r="K17" s="46"/>
      <c r="L17" s="46"/>
      <c r="M17" s="46"/>
      <c r="N17" s="46"/>
      <c r="O17" s="60"/>
      <c r="P17" s="60"/>
      <c r="Q17" s="60"/>
      <c r="R17" s="60"/>
    </row>
    <row r="18">
      <c r="B18" s="7"/>
      <c r="C18" s="25"/>
      <c r="D18" s="46"/>
      <c r="E18" s="22"/>
      <c r="F18" s="7"/>
      <c r="G18" s="22"/>
      <c r="H18" s="81"/>
      <c r="I18" s="46"/>
      <c r="J18" s="46"/>
      <c r="K18" s="46"/>
      <c r="L18" s="46"/>
      <c r="M18" s="46"/>
      <c r="N18" s="46"/>
      <c r="O18" s="60"/>
      <c r="P18" s="60"/>
      <c r="Q18" s="60"/>
      <c r="R18" s="60"/>
    </row>
    <row r="19">
      <c r="B19" s="7"/>
      <c r="C19" s="25"/>
      <c r="D19" s="46"/>
      <c r="E19" s="22"/>
      <c r="F19" s="7"/>
      <c r="G19" s="22"/>
      <c r="H19" s="81"/>
      <c r="I19" s="46"/>
      <c r="J19" s="46"/>
      <c r="K19" s="46"/>
      <c r="L19" s="46"/>
      <c r="M19" s="46"/>
      <c r="N19" s="46"/>
      <c r="O19" s="60"/>
      <c r="P19" s="60"/>
      <c r="Q19" s="60"/>
      <c r="R19" s="60"/>
    </row>
    <row r="20">
      <c r="B20" s="7"/>
      <c r="C20" s="25"/>
      <c r="D20" s="46"/>
      <c r="E20" s="22"/>
      <c r="F20" s="7"/>
      <c r="G20" s="22"/>
      <c r="H20" s="81"/>
      <c r="I20" s="46"/>
      <c r="J20" s="46"/>
      <c r="K20" s="46"/>
      <c r="L20" s="46"/>
      <c r="M20" s="46"/>
      <c r="N20" s="46"/>
      <c r="O20" s="60"/>
      <c r="P20" s="60"/>
      <c r="Q20" s="60"/>
      <c r="R20" s="60"/>
    </row>
    <row r="21">
      <c r="B21" s="7"/>
      <c r="C21" s="25"/>
      <c r="D21" s="46"/>
      <c r="E21" s="22"/>
      <c r="F21" s="7"/>
      <c r="G21" s="22"/>
      <c r="H21" s="81"/>
      <c r="I21" s="46"/>
      <c r="J21" s="46"/>
      <c r="K21" s="46"/>
      <c r="L21" s="46"/>
      <c r="M21" s="46"/>
      <c r="N21" s="46"/>
      <c r="O21" s="60"/>
      <c r="P21" s="60"/>
      <c r="Q21" s="60"/>
      <c r="R21" s="60"/>
    </row>
    <row r="22">
      <c r="B22" s="7"/>
      <c r="C22" s="25"/>
      <c r="D22" s="46"/>
      <c r="E22" s="22"/>
      <c r="F22" s="7"/>
      <c r="G22" s="22"/>
      <c r="H22" s="81"/>
      <c r="I22" s="46"/>
      <c r="J22" s="46"/>
      <c r="K22" s="46"/>
      <c r="L22" s="46"/>
      <c r="M22" s="46"/>
      <c r="N22" s="46"/>
      <c r="O22" s="60"/>
      <c r="P22" s="60"/>
      <c r="Q22" s="60"/>
      <c r="R22" s="60"/>
    </row>
    <row r="23">
      <c r="A23" s="22"/>
      <c r="B23" s="7"/>
      <c r="C23" s="25"/>
      <c r="D23" s="46"/>
      <c r="E23" s="22"/>
      <c r="F23" s="7"/>
      <c r="G23" s="7"/>
      <c r="H23" s="7"/>
      <c r="M23" s="7"/>
      <c r="N23" s="7"/>
    </row>
    <row r="24">
      <c r="B24" s="7"/>
      <c r="C24" s="25"/>
      <c r="D24" s="46"/>
      <c r="E24" s="22"/>
      <c r="F24" s="7"/>
      <c r="G24" s="7"/>
      <c r="H24" s="7"/>
      <c r="M24" s="7"/>
      <c r="N24" s="7"/>
    </row>
    <row r="25">
      <c r="B25" s="7"/>
      <c r="C25" s="25"/>
      <c r="D25" s="46"/>
      <c r="E25" s="22"/>
      <c r="F25" s="7"/>
      <c r="G25" s="7"/>
      <c r="H25" s="7"/>
      <c r="M25" s="22"/>
      <c r="N25" s="22"/>
    </row>
    <row r="26">
      <c r="B26" s="7"/>
      <c r="C26" s="25"/>
      <c r="D26" s="46"/>
      <c r="E26" s="22"/>
      <c r="F26" s="7"/>
      <c r="G26" s="7"/>
      <c r="H26" s="7"/>
      <c r="M26" s="7"/>
      <c r="N26" s="7"/>
    </row>
    <row r="27">
      <c r="B27" s="7"/>
      <c r="C27" s="25"/>
      <c r="D27" s="46"/>
      <c r="E27" s="22"/>
      <c r="F27" s="7"/>
      <c r="G27" s="7"/>
      <c r="H27" s="7"/>
      <c r="M27" s="7"/>
      <c r="N27" s="7"/>
    </row>
    <row r="28">
      <c r="B28" s="7"/>
      <c r="C28" s="25"/>
      <c r="D28" s="46"/>
      <c r="E28" s="22"/>
      <c r="F28" s="7"/>
      <c r="G28" s="7"/>
      <c r="H28" s="7"/>
      <c r="M28" s="7"/>
      <c r="N28" s="7"/>
    </row>
    <row r="29">
      <c r="B29" s="7"/>
      <c r="C29" s="25"/>
      <c r="D29" s="46"/>
      <c r="E29" s="22"/>
      <c r="F29" s="7"/>
      <c r="G29" s="7"/>
      <c r="H29" s="7"/>
      <c r="M29" s="7"/>
      <c r="N29" s="7"/>
    </row>
    <row r="30">
      <c r="B30" s="7"/>
      <c r="C30" s="25"/>
      <c r="D30" s="46"/>
      <c r="E30" s="22"/>
      <c r="F30" s="7"/>
      <c r="G30" s="7"/>
      <c r="H30" s="7"/>
      <c r="M30" s="7"/>
      <c r="N30" s="7"/>
    </row>
    <row r="31">
      <c r="B31" s="7"/>
      <c r="C31" s="25"/>
      <c r="D31" s="46"/>
      <c r="E31" s="22"/>
      <c r="F31" s="7"/>
      <c r="G31" s="7"/>
      <c r="H31" s="7"/>
      <c r="M31" s="7"/>
      <c r="N31" s="7"/>
    </row>
    <row r="32">
      <c r="B32" s="7"/>
      <c r="C32" s="25"/>
      <c r="D32" s="46"/>
      <c r="E32" s="22"/>
      <c r="F32" s="7"/>
      <c r="G32" s="7"/>
      <c r="H32" s="7"/>
      <c r="M32" s="7"/>
      <c r="N32" s="7"/>
    </row>
    <row r="33">
      <c r="B33" s="7"/>
      <c r="C33" s="25"/>
      <c r="D33" s="46"/>
      <c r="E33" s="22"/>
      <c r="F33" s="7"/>
      <c r="G33" s="7"/>
      <c r="H33" s="7"/>
      <c r="M33" s="7"/>
      <c r="N33" s="7"/>
    </row>
    <row r="34">
      <c r="B34" s="7"/>
      <c r="C34" s="25"/>
      <c r="D34" s="46"/>
      <c r="E34" s="22"/>
      <c r="F34" s="7"/>
      <c r="G34" s="7"/>
      <c r="H34" s="7"/>
      <c r="M34" s="7"/>
      <c r="N34" s="7"/>
    </row>
    <row r="35">
      <c r="B35" s="7"/>
      <c r="C35" s="25"/>
      <c r="D35" s="46"/>
      <c r="E35" s="22"/>
      <c r="F35" s="7"/>
      <c r="G35" s="7"/>
      <c r="H35" s="7"/>
      <c r="M35" s="7"/>
      <c r="N35" s="7"/>
    </row>
    <row r="36">
      <c r="B36" s="7"/>
      <c r="C36" s="25"/>
      <c r="D36" s="46"/>
      <c r="E36" s="22"/>
      <c r="F36" s="7"/>
      <c r="G36" s="7"/>
      <c r="H36" s="7"/>
      <c r="M36" s="7"/>
      <c r="N36" s="7"/>
    </row>
    <row r="37">
      <c r="B37" s="7"/>
      <c r="C37" s="25"/>
      <c r="D37" s="46"/>
      <c r="E37" s="22"/>
      <c r="F37" s="7"/>
      <c r="G37" s="7"/>
      <c r="H37" s="7"/>
      <c r="M37" s="7"/>
      <c r="N37" s="7"/>
    </row>
    <row r="38">
      <c r="B38" s="7"/>
      <c r="C38" s="25"/>
      <c r="D38" s="46"/>
      <c r="E38" s="22"/>
      <c r="F38" s="7"/>
      <c r="G38" s="7"/>
      <c r="H38" s="7"/>
      <c r="M38" s="7"/>
      <c r="N38" s="7"/>
    </row>
  </sheetData>
  <mergeCells>
    <mergeCell ref="C5:R5"/>
    <mergeCell ref="H6:H7"/>
    <mergeCell ref="I6:I7"/>
    <mergeCell ref="J6:J7"/>
    <mergeCell ref="K6:K7"/>
    <mergeCell ref="G6:G7"/>
    <mergeCell ref="L6:L7"/>
    <mergeCell ref="M6:M7"/>
    <mergeCell ref="N6:N7"/>
    <mergeCell ref="O6:R6"/>
    <mergeCell ref="A6:A7"/>
    <mergeCell ref="C6:C7"/>
    <mergeCell ref="D6:D7"/>
    <mergeCell ref="E6:E7"/>
  </mergeCells>
  <pageMargins bottom="0.75" footer="0.3" header="0.3" left="0.6999999999999998" right="0.6999999999999998" top="0.75"/>
</worksheet>
</file>

<file path=xl/worksheets/sheet5.xml><?xml version="1.0" encoding="utf-8"?>
<worksheet xmlns:r="http://schemas.openxmlformats.org/officeDocument/2006/relationships" xmlns="http://schemas.openxmlformats.org/spreadsheetml/2006/main">
  <dimension ref="A1"/>
  <sheetViews>
    <sheetView zoomScale="100" topLeftCell="A1" workbookViewId="0" showGridLines="true" showRowColHeaders="true" view="normal">
      <selection activeCell="I31" sqref="I31:I31"/>
    </sheetView>
  </sheetViews>
  <sheetFormatPr customHeight="false" defaultColWidth="9.28125" defaultRowHeight="15"/>
  <sheetData/>
  <pageMargins bottom="0.75" footer="0.3" header="0.3" left="0.6999999999999998" right="0.6999999999999998" top="0.75"/>
  <pageSetup paperSize="1" orientation="landscape" scale="288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D87C0A-2D56-45F2-A409-C9E6F166B67F}"/>
</file>

<file path=customXml/itemProps2.xml><?xml version="1.0" encoding="utf-8"?>
<ds:datastoreItem xmlns:ds="http://schemas.openxmlformats.org/officeDocument/2006/customXml" ds:itemID="{9D79FAF9-3F33-4C02-97EC-0E7B5C909735}"/>
</file>

<file path=customXml/itemProps3.xml><?xml version="1.0" encoding="utf-8"?>
<ds:datastoreItem xmlns:ds="http://schemas.openxmlformats.org/officeDocument/2006/customXml" ds:itemID="{5A71DAF4-AB6C-4038-918C-0C6D42B6F6F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